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696CE8E5-0A0D-4840-8734-A3A6102D9FB0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D" sheetId="10" state="hidden" r:id="rId1"/>
    <sheet name="Planfin_ม.ค.64" sheetId="94" r:id="rId2"/>
    <sheet name="EBITDA" sheetId="95" r:id="rId3"/>
    <sheet name="นำเสนอ" sheetId="97" r:id="rId4"/>
    <sheet name="Sheet1" sheetId="98" r:id="rId5"/>
    <sheet name="Sheet2" sheetId="99" r:id="rId6"/>
    <sheet name="Sheet3" sheetId="100" r:id="rId7"/>
  </sheets>
  <definedNames>
    <definedName name="_xlnm._FilterDatabase" localSheetId="0" hidden="1">ID!$A$1:$I$918</definedName>
    <definedName name="_xlnm._FilterDatabase" localSheetId="5" hidden="1">Sheet2!$A$1:$V$481</definedName>
    <definedName name="_xlnm._FilterDatabase" localSheetId="6" hidden="1">Sheet3!$A$1:$V$481</definedName>
    <definedName name="_xlnm.Print_Area" localSheetId="2">EBITDA!$G$1:$M$20</definedName>
    <definedName name="_xlnm.Print_Titles" localSheetId="1">'Planfin_ม.ค.64'!$A:$B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94" l="1"/>
  <c r="CE33" i="94" l="1"/>
  <c r="CE17" i="94"/>
  <c r="BX34" i="94"/>
  <c r="G35" i="94"/>
  <c r="H35" i="94" s="1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X35" i="94" s="1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BZ35" i="94" s="1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V35" i="94" l="1"/>
  <c r="BE35" i="94"/>
  <c r="BL35" i="94"/>
  <c r="BS35" i="94"/>
  <c r="CN35" i="94"/>
  <c r="CE42" i="94"/>
  <c r="O35" i="94"/>
  <c r="AQ35" i="94"/>
  <c r="AJ35" i="94"/>
  <c r="CG35" i="94"/>
  <c r="AC35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O34" i="94"/>
  <c r="P34" i="94"/>
  <c r="Q34" i="94"/>
  <c r="R34" i="94"/>
  <c r="S34" i="94"/>
  <c r="T34" i="94"/>
  <c r="U34" i="94"/>
  <c r="V34" i="94"/>
  <c r="W34" i="94"/>
  <c r="X34" i="94"/>
  <c r="Y34" i="94"/>
  <c r="Z34" i="94"/>
  <c r="AA34" i="94"/>
  <c r="AB34" i="94"/>
  <c r="AC34" i="94"/>
  <c r="AD34" i="94"/>
  <c r="AE34" i="94"/>
  <c r="AF34" i="94"/>
  <c r="AG34" i="94"/>
  <c r="AH34" i="94"/>
  <c r="AI34" i="94"/>
  <c r="AJ34" i="94"/>
  <c r="AK34" i="94"/>
  <c r="AL34" i="94"/>
  <c r="AM34" i="94"/>
  <c r="AN34" i="94"/>
  <c r="AO34" i="94"/>
  <c r="AP34" i="94"/>
  <c r="AQ34" i="94"/>
  <c r="AR34" i="94"/>
  <c r="AS34" i="94"/>
  <c r="AT34" i="94"/>
  <c r="AU34" i="94"/>
  <c r="AV34" i="94"/>
  <c r="AW34" i="94"/>
  <c r="AX34" i="94"/>
  <c r="AY34" i="94"/>
  <c r="AZ34" i="94"/>
  <c r="BA34" i="94"/>
  <c r="BB34" i="94"/>
  <c r="BC34" i="94"/>
  <c r="BD34" i="94"/>
  <c r="BE34" i="94"/>
  <c r="BF34" i="94"/>
  <c r="BG34" i="94"/>
  <c r="BH34" i="94"/>
  <c r="BI34" i="94"/>
  <c r="BJ34" i="94"/>
  <c r="BK34" i="94"/>
  <c r="BL34" i="94"/>
  <c r="BM34" i="94"/>
  <c r="BN34" i="94"/>
  <c r="BO34" i="94"/>
  <c r="BP34" i="94"/>
  <c r="BQ34" i="94"/>
  <c r="BR34" i="94"/>
  <c r="BS34" i="94"/>
  <c r="BT34" i="94"/>
  <c r="BU34" i="94"/>
  <c r="BV34" i="94"/>
  <c r="BW34" i="94"/>
  <c r="BY34" i="94"/>
  <c r="BZ34" i="94"/>
  <c r="CA34" i="94"/>
  <c r="CB34" i="94"/>
  <c r="CC34" i="94"/>
  <c r="CD34" i="94"/>
  <c r="CE34" i="94"/>
  <c r="CF34" i="94"/>
  <c r="CG34" i="94"/>
  <c r="CH34" i="94"/>
  <c r="CI34" i="94"/>
  <c r="CJ34" i="94"/>
  <c r="CK34" i="94"/>
  <c r="CL34" i="94"/>
  <c r="CM34" i="94"/>
  <c r="CN34" i="94"/>
  <c r="CO34" i="94"/>
  <c r="CP34" i="94"/>
  <c r="CQ34" i="94"/>
  <c r="CR34" i="94"/>
  <c r="CS34" i="94"/>
  <c r="CT34" i="94"/>
  <c r="CU34" i="94"/>
  <c r="CV34" i="94"/>
  <c r="CW34" i="94"/>
  <c r="CX34" i="94"/>
  <c r="CY34" i="94"/>
  <c r="CZ34" i="94"/>
  <c r="DA34" i="94"/>
  <c r="DB34" i="94"/>
  <c r="DC34" i="94"/>
  <c r="DD34" i="94"/>
  <c r="DE34" i="94"/>
  <c r="DF34" i="94"/>
  <c r="DG34" i="94"/>
  <c r="DH34" i="94"/>
  <c r="DI34" i="94"/>
  <c r="DJ34" i="94"/>
  <c r="C34" i="94"/>
  <c r="C17" i="94"/>
  <c r="F17" i="94"/>
  <c r="E17" i="94"/>
  <c r="D17" i="94"/>
  <c r="G17" i="94" l="1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0" i="97" l="1"/>
  <c r="F10" i="97" s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K9" i="97" s="1"/>
  <c r="L9" i="97" s="1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15" i="97" l="1"/>
  <c r="L15" i="97" s="1"/>
  <c r="K17" i="97"/>
  <c r="L17" i="97" s="1"/>
  <c r="E6" i="97"/>
  <c r="F6" i="97" s="1"/>
  <c r="K7" i="97"/>
  <c r="L7" i="97" s="1"/>
  <c r="K10" i="97"/>
  <c r="L10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D11" i="97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K5" i="97" l="1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DF36" i="94"/>
  <c r="S36" i="94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I36" i="94"/>
  <c r="CB36" i="94"/>
  <c r="CC36" i="94"/>
  <c r="BY33" i="94"/>
  <c r="BR33" i="94"/>
  <c r="BQ36" i="94"/>
  <c r="BQ48" i="94" s="1"/>
  <c r="K36" i="94"/>
  <c r="AW33" i="94"/>
  <c r="AW36" i="94"/>
  <c r="AY36" i="94"/>
  <c r="AF36" i="94"/>
  <c r="AG36" i="94"/>
  <c r="AI33" i="94"/>
  <c r="AH36" i="94"/>
  <c r="AK36" i="94"/>
  <c r="X36" i="94"/>
  <c r="BR36" i="94"/>
  <c r="BS36" i="94" s="1"/>
  <c r="BB36" i="94"/>
  <c r="AT36" i="94"/>
  <c r="BC36" i="94"/>
  <c r="AA36" i="94"/>
  <c r="AA48" i="94" s="1"/>
  <c r="U33" i="94"/>
  <c r="W36" i="94"/>
  <c r="T36" i="94"/>
  <c r="T48" i="94" s="1"/>
  <c r="DI35" i="94"/>
  <c r="Q36" i="94"/>
  <c r="Z36" i="94"/>
  <c r="BU36" i="94"/>
  <c r="CD36" i="94"/>
  <c r="BM36" i="94"/>
  <c r="BV36" i="94"/>
  <c r="CE36" i="94"/>
  <c r="CU35" i="94"/>
  <c r="DB35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K20" i="97" l="1"/>
  <c r="L20" i="97" s="1"/>
  <c r="E20" i="97"/>
  <c r="F20" i="97" s="1"/>
  <c r="K37" i="94"/>
  <c r="K48" i="94"/>
  <c r="AX33" i="94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DL34" i="94" l="1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H36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<sst xmlns="http://schemas.openxmlformats.org/spreadsheetml/2006/main" count="27967" uniqueCount="2927">
  <si>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</si>
  <si>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</si>
  <si>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</si>
  <si>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</si>
  <si>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</si>
  <si>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</si>
  <si>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</si>
  <si>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</si>
  <si>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</si>
  <si>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</si>
  <si>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</si>
  <si>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</si>
  <si>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</si>
  <si>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</si>
  <si>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</si>
  <si>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</si>
  <si>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</si>
  <si>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</si>
  <si>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</si>
  <si>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</si>
  <si>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</si>
  <si>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</si>
  <si>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</si>
  <si>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</si>
  <si>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</si>
  <si>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</si>
  <si>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</si>
  <si>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</si>
  <si>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</si>
  <si>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</si>
  <si>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</si>
  <si>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</si>
  <si>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</si>
  <si>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</si>
  <si>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</si>
  <si>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</si>
  <si>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</si>
  <si>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</si>
  <si>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</si>
  <si>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</si>
  <si>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</si>
  <si>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</si>
  <si>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</si>
  <si>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</si>
  <si>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</si>
  <si>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</si>
  <si>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</si>
  <si>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</si>
  <si>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</si>
  <si>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</si>
  <si>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</si>
  <si>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</si>
  <si>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</si>
  <si>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</si>
  <si>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</si>
  <si>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</si>
  <si>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</si>
  <si>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</si>
  <si>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</si>
  <si>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</si>
  <si>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</si>
  <si>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</si>
  <si>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</si>
  <si>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</si>
  <si>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</si>
  <si>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</si>
  <si>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</si>
  <si>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</si>
  <si>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</si>
  <si>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</si>
  <si>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</si>
  <si>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</si>
  <si>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</si>
  <si>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</si>
  <si>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</si>
  <si>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</si>
  <si>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</si>
  <si>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</si>
  <si>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</si>
  <si>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</si>
  <si>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</si>
  <si>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</si>
  <si>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</si>
  <si>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</si>
  <si>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</si>
  <si>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</si>
  <si>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</si>
  <si>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</si>
  <si>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</si>
  <si>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</si>
  <si>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</si>
  <si>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</si>
  <si>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</si>
  <si>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</si>
  <si>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</si>
  <si>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</si>
  <si>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</si>
  <si>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</si>
  <si>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</si>
  <si>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</si>
  <si>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</si>
  <si>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</si>
  <si>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</si>
  <si>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</si>
  <si>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</si>
  <si>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</si>
  <si>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</si>
  <si>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</si>
  <si>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</si>
  <si>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</si>
  <si>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</si>
  <si>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</si>
  <si>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</si>
  <si>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</si>
  <si>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</si>
  <si>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</si>
  <si>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</si>
  <si>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</si>
  <si>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</si>
  <si>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</si>
  <si>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</si>
  <si>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</si>
  <si>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</si>
  <si>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</si>
  <si>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</si>
  <si>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</si>
  <si>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</si>
  <si>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</si>
  <si>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</si>
  <si>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</si>
  <si>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</si>
  <si>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</si>
  <si>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</si>
  <si>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</si>
  <si>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</si>
  <si>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</si>
  <si>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</si>
  <si>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</si>
  <si>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</si>
  <si>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</si>
  <si>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</si>
  <si>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</si>
  <si>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</si>
  <si>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</si>
  <si>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</si>
  <si>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</si>
  <si>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</si>
  <si>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</si>
  <si>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</si>
  <si>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</si>
  <si>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</si>
  <si>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</si>
  <si>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</si>
  <si>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</si>
  <si>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</si>
  <si>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</si>
  <si>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</si>
  <si>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</si>
  <si>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</si>
  <si>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</si>
  <si>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</si>
  <si>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</si>
  <si>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</si>
  <si>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</si>
  <si>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</si>
  <si>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</si>
  <si>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</si>
  <si>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</si>
  <si>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</si>
  <si>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</si>
  <si>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</si>
  <si>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</si>
  <si>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</si>
  <si>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</si>
  <si>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</si>
  <si>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</si>
  <si>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</si>
  <si>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</si>
  <si>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</si>
  <si>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</si>
  <si>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</si>
  <si>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</si>
  <si>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</si>
  <si>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</si>
  <si>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</si>
  <si>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</si>
  <si>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</si>
  <si>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</si>
  <si>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</si>
  <si>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</si>
  <si>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</si>
  <si>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</si>
  <si>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</si>
  <si>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</si>
  <si>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</si>
  <si>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</si>
  <si>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</si>
  <si>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</si>
  <si>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</si>
  <si>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</si>
  <si>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</si>
  <si>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</si>
  <si>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</si>
  <si>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</si>
  <si>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</si>
  <si>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</si>
  <si>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</si>
  <si>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</si>
  <si>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</si>
  <si>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</si>
  <si>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</si>
  <si>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</si>
  <si>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</si>
  <si>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</si>
  <si>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</si>
  <si>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</si>
  <si>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</si>
  <si>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</si>
  <si>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</si>
  <si>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</si>
  <si>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</si>
  <si>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</si>
  <si>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</si>
  <si>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</si>
  <si>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</si>
  <si>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</si>
  <si>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</si>
  <si>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</si>
  <si>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</si>
  <si>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</si>
  <si>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</si>
  <si>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</si>
  <si>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</si>
  <si>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</si>
  <si>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</si>
  <si>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</si>
  <si>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</si>
  <si>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</si>
  <si>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</si>
  <si>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</si>
  <si>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</si>
  <si>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</si>
  <si>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</si>
  <si>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</si>
  <si>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</si>
  <si>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</si>
  <si>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</si>
  <si>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</si>
  <si>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</si>
  <si>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</si>
  <si>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</si>
  <si>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</si>
  <si>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</si>
  <si>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</si>
  <si>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</si>
  <si>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</si>
  <si>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</si>
  <si>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</si>
  <si>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</si>
  <si>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</si>
  <si>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</si>
  <si>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</si>
  <si>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</si>
  <si>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</si>
  <si>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</si>
  <si>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</si>
  <si>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</si>
  <si>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</si>
  <si>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</si>
  <si>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</si>
  <si>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</si>
  <si>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</si>
  <si>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</si>
  <si>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</si>
  <si>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</si>
  <si>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</si>
  <si>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</si>
  <si>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</si>
  <si>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</si>
  <si>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</si>
  <si>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</si>
  <si>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</si>
  <si>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</si>
  <si>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</si>
  <si>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</si>
  <si>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</si>
  <si>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</si>
  <si>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</si>
  <si>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</si>
  <si>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</si>
  <si>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</si>
  <si>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</si>
  <si>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</si>
  <si>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</si>
  <si>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</si>
  <si>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</si>
  <si>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</si>
  <si>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</si>
  <si>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</si>
  <si>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</si>
  <si>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</si>
  <si>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</si>
  <si>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</si>
  <si>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</si>
  <si>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</si>
  <si>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</si>
  <si>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</si>
  <si>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</si>
  <si>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</si>
  <si>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</si>
  <si>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</si>
  <si>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</si>
  <si>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</si>
  <si>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</si>
  <si>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</si>
  <si>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</si>
  <si>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</si>
  <si>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</si>
  <si>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</si>
  <si>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</si>
  <si>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</si>
  <si>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</si>
  <si>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</si>
  <si>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</si>
  <si>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</si>
  <si>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</si>
  <si>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</si>
  <si>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</si>
  <si>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</si>
  <si>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</si>
  <si>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</si>
  <si>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</si>
  <si>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</si>
  <si>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</si>
  <si>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</si>
  <si>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</si>
  <si>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</si>
  <si>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</si>
  <si>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</si>
  <si>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</si>
  <si>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</si>
  <si>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</si>
  <si>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</si>
  <si>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</si>
  <si>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</si>
  <si>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</si>
  <si>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</si>
  <si>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</si>
  <si>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</si>
  <si>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</si>
  <si>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</si>
  <si>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</si>
  <si>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</si>
  <si>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</si>
  <si>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</si>
  <si>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</si>
  <si>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</si>
  <si>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</si>
  <si>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</si>
  <si>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</si>
  <si>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</si>
  <si>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</si>
  <si>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</si>
  <si>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</si>
  <si>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</si>
  <si>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</si>
  <si>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</si>
  <si>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</si>
  <si>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</si>
  <si>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</si>
  <si>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</si>
  <si>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</si>
  <si>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</si>
  <si>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</si>
  <si>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</si>
  <si>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</si>
  <si>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</si>
  <si>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</si>
  <si>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</si>
  <si>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</si>
  <si>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</si>
  <si>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</si>
  <si>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</si>
  <si>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</si>
  <si>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</si>
  <si>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</si>
  <si>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</si>
  <si>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</si>
  <si>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</si>
  <si>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</si>
  <si>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</si>
  <si>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</si>
  <si>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</si>
  <si>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</si>
  <si>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</si>
  <si>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</si>
  <si>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</si>
  <si>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</si>
  <si>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</si>
  <si>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</si>
  <si>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</si>
  <si>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</si>
  <si>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</si>
  <si>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</si>
  <si>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</si>
  <si>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</si>
  <si>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</si>
  <si>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</si>
  <si>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</si>
  <si>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</si>
  <si>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</si>
  <si>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</si>
  <si>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</si>
  <si>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</si>
  <si>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</si>
  <si>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</si>
  <si>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</si>
  <si>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</si>
  <si>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</si>
  <si>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</si>
  <si>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</si>
  <si>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</si>
  <si>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</si>
  <si>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</si>
  <si>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</si>
  <si>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</si>
  <si>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</si>
  <si>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</si>
  <si>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</si>
  <si>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</si>
  <si>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</si>
  <si>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</si>
  <si>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</si>
  <si>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</si>
  <si>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</si>
  <si>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</si>
  <si>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</si>
  <si>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</si>
  <si>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</si>
  <si>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</si>
  <si>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</si>
  <si>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</si>
  <si>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</si>
  <si>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</si>
  <si>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</si>
  <si>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</si>
  <si>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</si>
  <si>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</si>
  <si>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</si>
  <si>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</si>
  <si>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</si>
  <si>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</si>
  <si>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</si>
  <si>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</si>
  <si>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</si>
  <si>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</si>
  <si>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</si>
  <si>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</si>
  <si>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</si>
  <si>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</si>
  <si>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</si>
  <si>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</si>
  <si>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</si>
  <si>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</si>
  <si>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</si>
  <si>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</si>
  <si>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</si>
  <si>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</si>
  <si>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</si>
  <si>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</si>
  <si>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</si>
  <si>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</si>
  <si>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</si>
  <si>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</si>
  <si>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</si>
  <si>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</si>
  <si>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</si>
  <si>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</si>
  <si>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</si>
  <si>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</si>
  <si>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</si>
  <si>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</si>
  <si>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</si>
  <si>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</si>
  <si>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</si>
  <si>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</si>
  <si>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</si>
  <si>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</si>
  <si>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</si>
  <si>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</si>
  <si>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</si>
  <si>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</si>
  <si>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</si>
  <si>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</si>
  <si>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</si>
  <si>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</si>
  <si>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</si>
  <si>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</si>
  <si>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</si>
  <si>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</si>
  <si>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</si>
  <si>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</si>
  <si>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</si>
  <si>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</si>
  <si>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</si>
  <si>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</si>
  <si>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</si>
  <si>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</si>
  <si>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</si>
  <si>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</si>
  <si>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</si>
  <si>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</si>
  <si>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</si>
  <si>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</si>
  <si>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</si>
  <si>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</si>
  <si>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</si>
  <si>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</si>
  <si>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</si>
  <si>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</si>
  <si>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</si>
  <si>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</si>
  <si>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</si>
  <si>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</si>
  <si>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</si>
  <si>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</si>
  <si>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</si>
  <si>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</si>
  <si>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</si>
  <si>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</si>
  <si>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</si>
  <si>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</si>
  <si>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</si>
  <si>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</si>
  <si>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</si>
  <si>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</si>
  <si>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</si>
  <si>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</si>
  <si>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</si>
  <si>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</si>
  <si>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</si>
  <si>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</si>
  <si>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</si>
  <si>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</si>
  <si>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</si>
  <si>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</si>
  <si>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</si>
  <si>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</si>
  <si>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</si>
  <si>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</si>
  <si>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</si>
  <si>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</si>
  <si>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</si>
  <si>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</si>
  <si>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</si>
  <si>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</si>
  <si>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</si>
  <si>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</si>
  <si>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</si>
  <si>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</si>
  <si>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</si>
  <si>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</si>
  <si>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</si>
  <si>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</si>
  <si>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</si>
  <si>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</si>
  <si>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</si>
  <si>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</si>
  <si>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</si>
  <si>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</si>
  <si>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</si>
  <si>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</si>
  <si>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</si>
  <si>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</si>
  <si>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</si>
  <si>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</si>
  <si>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</si>
  <si>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</si>
  <si>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</si>
  <si>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</si>
  <si>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</si>
  <si>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</si>
  <si>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</si>
  <si>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</si>
  <si>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</si>
  <si>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</si>
  <si>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</si>
  <si>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</si>
  <si>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</si>
  <si>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</si>
  <si>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</si>
  <si>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</si>
  <si>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</si>
  <si>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</si>
  <si>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</si>
  <si>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</si>
  <si>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</si>
  <si>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</si>
  <si>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</si>
  <si>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</si>
  <si>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</si>
  <si>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</si>
  <si>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</si>
  <si>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</si>
  <si>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</si>
  <si>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</si>
  <si>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</si>
  <si>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</si>
  <si>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</si>
  <si>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</si>
  <si>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</si>
  <si>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</si>
  <si>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</si>
  <si>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</si>
  <si>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</si>
  <si>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</si>
  <si>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</si>
  <si>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</si>
  <si>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</si>
  <si>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</si>
  <si>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</si>
  <si>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</si>
  <si>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</si>
  <si>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</si>
  <si>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</si>
  <si>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</si>
  <si>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</si>
  <si>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</si>
  <si>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</si>
  <si>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</si>
  <si>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</si>
  <si>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</si>
  <si>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</si>
  <si>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</si>
  <si>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</si>
  <si>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</si>
  <si>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</si>
  <si>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</si>
  <si>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</si>
  <si>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</si>
  <si>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</si>
  <si>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</si>
  <si>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</si>
  <si>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</si>
  <si>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</si>
  <si>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</si>
  <si>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</si>
  <si>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</si>
  <si>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</si>
  <si>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</si>
  <si>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</si>
  <si>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</si>
  <si>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</si>
  <si>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</si>
  <si>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</si>
  <si>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</si>
  <si>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</si>
  <si>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</si>
  <si>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</si>
  <si>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</si>
  <si>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</si>
  <si>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</si>
  <si>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</si>
  <si>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</si>
  <si>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</si>
  <si>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</si>
  <si>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</si>
  <si>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</si>
  <si>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</si>
  <si>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</si>
  <si>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</si>
  <si>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</si>
  <si>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</si>
  <si>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</si>
  <si>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</si>
  <si>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</si>
  <si>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</si>
  <si>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</si>
  <si>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</si>
  <si>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</si>
  <si>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</si>
  <si>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</si>
  <si>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</si>
  <si>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</si>
  <si>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</si>
  <si>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</si>
  <si>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</si>
  <si>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</si>
  <si>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</si>
  <si>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</si>
  <si>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</si>
  <si>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</si>
  <si>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</si>
  <si>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</si>
  <si>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</si>
  <si>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</si>
  <si>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</si>
  <si>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</si>
  <si>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</si>
  <si>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</si>
  <si>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</si>
  <si>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</si>
  <si>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</si>
  <si>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</si>
  <si>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</si>
  <si>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</si>
  <si>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</si>
  <si>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</si>
  <si>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</si>
  <si>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</si>
  <si>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</si>
  <si>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</si>
  <si>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</si>
  <si>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</si>
  <si>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</si>
  <si>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</si>
  <si>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</si>
  <si>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</si>
  <si>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</si>
  <si>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</si>
  <si>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</si>
  <si>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</si>
  <si>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</si>
  <si>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</si>
  <si>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</si>
  <si>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</si>
  <si>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</si>
  <si>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</si>
  <si>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</si>
  <si>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</si>
  <si>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</si>
  <si>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</si>
  <si>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</si>
  <si>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</si>
  <si>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</si>
  <si>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</si>
  <si>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</si>
  <si>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</si>
  <si>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</si>
  <si>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</si>
  <si>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</si>
  <si>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</si>
  <si>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</si>
  <si>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</si>
  <si>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</si>
  <si>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</si>
  <si>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</si>
  <si>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</si>
  <si>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</si>
  <si>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</si>
  <si>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</si>
  <si>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</si>
  <si>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</si>
  <si>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</si>
  <si>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</si>
  <si>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</si>
  <si>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</si>
  <si>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</si>
  <si>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</si>
  <si>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</si>
  <si>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</si>
  <si>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</si>
  <si>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</si>
  <si>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</si>
  <si>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</si>
  <si>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</si>
  <si>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</si>
  <si>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</si>
  <si>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</si>
  <si>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</si>
  <si>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</si>
  <si>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</si>
  <si>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</si>
  <si>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</si>
  <si>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</si>
  <si>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</si>
  <si>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</si>
  <si>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</si>
  <si>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</si>
  <si>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</si>
  <si>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</si>
  <si>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</si>
  <si>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</si>
  <si>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</si>
  <si>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</si>
  <si>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</si>
  <si>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</si>
  <si>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</si>
  <si>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</si>
  <si>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</si>
  <si>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</si>
  <si>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</si>
  <si>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</si>
  <si>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</si>
  <si>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</si>
  <si>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</si>
  <si>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</si>
  <si>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</si>
  <si>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</si>
  <si>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</si>
  <si>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</si>
  <si>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</si>
  <si>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</si>
  <si>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</si>
  <si>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</si>
  <si>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</si>
  <si>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</si>
  <si>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</si>
  <si>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</si>
  <si>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</si>
  <si>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</si>
  <si>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</si>
  <si>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</si>
  <si>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</si>
  <si>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</si>
  <si>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</si>
  <si>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</si>
  <si>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</si>
  <si>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</si>
  <si>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</si>
  <si>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</si>
  <si>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</si>
  <si>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</si>
  <si>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</si>
  <si>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</si>
  <si>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</si>
  <si>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</si>
  <si>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</si>
  <si>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</si>
  <si>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</si>
  <si>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</si>
  <si>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</si>
  <si>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</si>
  <si>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</si>
  <si>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</si>
  <si>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</si>
  <si>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</si>
  <si>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</si>
  <si>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</si>
  <si>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</si>
  <si>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</si>
  <si>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</si>
  <si>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</si>
  <si>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</si>
  <si>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</si>
  <si>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</si>
  <si>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</si>
  <si>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</si>
  <si>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</si>
  <si>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</si>
  <si>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</si>
  <si>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</si>
  <si>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</si>
  <si>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</si>
  <si>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</si>
  <si>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</si>
  <si>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</si>
  <si>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</si>
  <si>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</si>
  <si>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</si>
  <si>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</si>
  <si>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</si>
  <si>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</si>
  <si>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</si>
  <si>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</si>
  <si>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</si>
  <si>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</si>
  <si>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</si>
  <si>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</si>
  <si>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</si>
  <si>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</si>
  <si>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</si>
  <si>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</si>
  <si>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</si>
  <si>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</si>
  <si>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</si>
  <si>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</si>
  <si>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</si>
  <si>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</si>
  <si>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</si>
  <si>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</si>
  <si>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</si>
  <si>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</si>
  <si>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</si>
  <si>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</si>
  <si>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</si>
  <si>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</si>
  <si>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</si>
  <si>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</si>
  <si>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</si>
  <si>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</si>
  <si>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</si>
  <si>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</si>
  <si>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</si>
  <si>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</si>
  <si>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</si>
  <si>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</si>
  <si>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</si>
  <si>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</si>
  <si>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</si>
  <si>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</si>
  <si>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</si>
  <si>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</si>
  <si>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</si>
  <si>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</si>
  <si>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</si>
  <si>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</si>
  <si>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</si>
  <si>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</si>
  <si>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</si>
  <si>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</si>
  <si>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</si>
  <si>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</si>
  <si>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</si>
  <si>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</si>
  <si>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</si>
  <si>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</si>
  <si>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</si>
  <si>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</si>
  <si>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</si>
  <si>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</si>
  <si>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</si>
  <si>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</si>
  <si>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</si>
  <si>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</si>
  <si>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</si>
  <si>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</si>
  <si>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</si>
  <si>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</si>
  <si>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</si>
  <si>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</si>
  <si>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</si>
  <si>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</si>
  <si>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</si>
  <si>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</si>
  <si>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</si>
  <si>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</si>
  <si>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</si>
  <si>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</si>
  <si>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</si>
  <si>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</si>
  <si>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</si>
  <si>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</si>
  <si>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</si>
  <si>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</si>
  <si>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</si>
  <si>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</si>
  <si>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</si>
  <si>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</si>
  <si>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</si>
  <si>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</si>
  <si>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</si>
  <si>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</si>
  <si>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</si>
  <si>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</si>
  <si>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</si>
  <si>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</si>
  <si>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</si>
  <si>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</si>
  <si>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</si>
  <si>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</si>
  <si>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</si>
  <si>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</si>
  <si>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</si>
  <si>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</si>
  <si>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</si>
  <si>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</si>
  <si>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</si>
  <si>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</si>
  <si>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</si>
  <si>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</si>
  <si>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</si>
  <si>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</si>
  <si>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</si>
  <si>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</si>
  <si>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</si>
  <si>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</si>
  <si>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</si>
  <si>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</si>
  <si>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</si>
  <si>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</si>
  <si>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</si>
  <si>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</si>
  <si>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</si>
  <si>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</si>
  <si>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</si>
  <si>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</si>
  <si>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</si>
  <si>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</si>
  <si>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</si>
  <si>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</si>
  <si>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</si>
  <si>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</si>
  <si>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</si>
  <si>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</si>
  <si>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</si>
  <si>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</si>
  <si>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</si>
  <si>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</si>
  <si>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</si>
  <si>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</si>
  <si>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</si>
  <si>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</si>
  <si>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</si>
  <si>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</si>
  <si>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</si>
  <si>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</si>
  <si>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</si>
  <si>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</si>
  <si>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</si>
  <si>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</si>
  <si>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</si>
  <si>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</si>
  <si>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</si>
  <si>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</si>
  <si>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</si>
  <si>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</si>
  <si>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</si>
  <si>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</si>
  <si>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</si>
  <si>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</si>
  <si>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</si>
  <si>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</si>
  <si>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</si>
  <si>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</si>
  <si>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</si>
  <si>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</si>
  <si>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</si>
  <si>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</si>
  <si>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</si>
  <si>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</si>
  <si>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</si>
  <si>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</si>
  <si>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</si>
  <si>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</si>
  <si>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</si>
  <si>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</si>
  <si>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</si>
  <si>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</si>
  <si>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</si>
  <si>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</si>
  <si>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</si>
  <si>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</si>
  <si>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</si>
  <si>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</si>
  <si>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</si>
  <si>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</si>
  <si>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</si>
  <si>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</si>
  <si>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</si>
  <si>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</si>
  <si>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</si>
  <si>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</si>
  <si>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</si>
  <si>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</si>
  <si>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</si>
  <si>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</si>
  <si>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</si>
  <si>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</si>
  <si>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</si>
  <si>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</si>
  <si>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</si>
  <si>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</si>
  <si>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</si>
  <si>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</si>
  <si>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</si>
  <si>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</si>
  <si>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</si>
  <si>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</si>
  <si>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</si>
  <si>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</si>
  <si>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</si>
  <si>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</si>
  <si>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</si>
  <si>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</si>
  <si>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</si>
  <si>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</si>
  <si>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</si>
  <si>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</si>
  <si>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</si>
  <si>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</si>
  <si>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</si>
  <si>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</si>
  <si>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</si>
  <si>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</si>
  <si>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</si>
  <si>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</si>
  <si>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</si>
  <si>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</si>
  <si>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</si>
  <si>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</si>
  <si>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</si>
  <si>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</si>
  <si>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</si>
  <si>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</si>
  <si>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</si>
  <si>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</si>
  <si>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</si>
  <si>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</si>
  <si>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</si>
  <si>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</si>
  <si>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</si>
  <si>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</si>
  <si>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</si>
  <si>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</si>
  <si>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</si>
  <si>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</si>
  <si>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</si>
  <si>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</si>
  <si>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</si>
  <si>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</si>
  <si>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</si>
  <si>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</si>
  <si>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</si>
  <si>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</si>
  <si>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</si>
  <si>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</si>
  <si>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</si>
  <si>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</si>
  <si>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</si>
  <si>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</si>
  <si>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</si>
  <si>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</si>
  <si>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</si>
  <si>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</si>
  <si>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</si>
  <si>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</si>
  <si>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</si>
  <si>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</si>
  <si>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</si>
  <si>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</si>
  <si>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</si>
  <si>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</si>
  <si>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</si>
  <si>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</si>
  <si>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</si>
  <si>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</si>
  <si>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</si>
  <si>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</si>
  <si>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</si>
  <si>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</si>
  <si>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</si>
  <si>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</si>
  <si>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</si>
  <si>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</si>
  <si>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</si>
  <si>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</si>
  <si>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</si>
  <si>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</si>
  <si>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</si>
  <si>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</si>
  <si>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</si>
  <si>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</si>
  <si>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</si>
  <si>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</si>
  <si>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</si>
  <si>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</si>
  <si>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</si>
  <si>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</si>
  <si>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</si>
  <si>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</si>
  <si>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</si>
  <si>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</si>
  <si>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</si>
  <si>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</si>
  <si>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</si>
  <si>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</si>
  <si>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</si>
  <si>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</si>
  <si>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</si>
  <si>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</si>
  <si>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</si>
  <si>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</si>
  <si>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</si>
  <si>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</si>
  <si>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</si>
  <si>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</si>
  <si>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</si>
  <si>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</si>
  <si>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</si>
  <si>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</si>
  <si>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</si>
  <si>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</si>
  <si>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</si>
  <si>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</si>
  <si>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</si>
  <si>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</si>
  <si>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</si>
  <si>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</si>
  <si>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</si>
  <si>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</si>
  <si>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</si>
  <si>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</si>
  <si>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</si>
  <si>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</si>
  <si>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</si>
  <si>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</si>
  <si>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</si>
  <si>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</si>
  <si>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</si>
  <si>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</si>
  <si>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</si>
  <si>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</si>
  <si>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</si>
  <si>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</si>
  <si>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</si>
  <si>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</si>
  <si>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</si>
  <si>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</si>
  <si>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</si>
  <si>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</si>
  <si>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</si>
  <si>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</si>
  <si>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</si>
  <si>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</si>
  <si>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</si>
  <si>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</si>
  <si>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</si>
  <si>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</si>
  <si>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</si>
  <si>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</si>
  <si>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</si>
  <si>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</si>
  <si>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</si>
  <si>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</si>
  <si>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</si>
  <si>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</si>
  <si>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</si>
  <si>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</si>
  <si>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</si>
  <si>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</si>
  <si>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</si>
  <si>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</si>
  <si>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</si>
  <si>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</si>
  <si>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</si>
  <si>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</si>
  <si>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</si>
  <si>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</si>
  <si>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</si>
  <si>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</si>
  <si>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</si>
  <si>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</si>
  <si>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</si>
  <si>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</si>
  <si>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</si>
  <si>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</si>
  <si>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</si>
  <si>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</si>
  <si>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</si>
  <si>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</si>
  <si>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</si>
  <si>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</si>
  <si>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</si>
  <si>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</si>
  <si>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</si>
  <si>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</si>
  <si>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</si>
  <si>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</si>
  <si>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</si>
  <si>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</si>
  <si>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</si>
  <si>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</si>
  <si>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</si>
  <si>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</si>
  <si>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</si>
  <si>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</si>
  <si>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</si>
  <si>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</si>
  <si>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</si>
  <si>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</si>
  <si>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</si>
  <si>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</si>
  <si>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</si>
  <si>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</si>
  <si>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</si>
  <si>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</si>
  <si>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</si>
  <si>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</si>
  <si>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</si>
  <si>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</si>
  <si>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</si>
  <si>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</si>
  <si>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</si>
  <si>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</si>
  <si>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</si>
  <si>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</si>
  <si>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</si>
  <si>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</si>
  <si>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</si>
  <si>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</si>
  <si>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</si>
  <si>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</si>
  <si>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</si>
  <si>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</si>
  <si>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</si>
  <si>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</si>
  <si>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</si>
  <si>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</si>
  <si>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</si>
  <si>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</si>
  <si>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</si>
  <si>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</si>
  <si>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</si>
  <si>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</si>
  <si>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</si>
  <si>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</si>
  <si>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</si>
  <si>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</si>
  <si>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</si>
  <si>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</si>
  <si>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</si>
  <si>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</si>
  <si>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</si>
  <si>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</si>
  <si>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</si>
  <si>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</si>
  <si>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</si>
  <si>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</si>
  <si>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</si>
  <si>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</si>
  <si>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</si>
  <si>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</si>
  <si>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</si>
  <si>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</si>
  <si>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</si>
  <si>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</si>
  <si>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</si>
  <si>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</si>
  <si>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</si>
  <si>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</si>
  <si>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</si>
  <si>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</si>
  <si>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</si>
  <si>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</si>
  <si>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</si>
  <si>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</si>
  <si>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</si>
  <si>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</si>
  <si>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</si>
  <si>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</si>
  <si>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</si>
  <si>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</si>
  <si>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</si>
  <si>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</si>
  <si>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</si>
  <si>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</si>
  <si>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</si>
  <si>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</si>
  <si>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</si>
  <si>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</si>
  <si>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</si>
  <si>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</si>
  <si>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</si>
  <si>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</si>
  <si>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</si>
  <si>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</si>
  <si>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</si>
  <si>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</si>
  <si>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</si>
  <si>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</si>
  <si>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</si>
  <si>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</si>
  <si>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</si>
  <si>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</si>
  <si>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</si>
  <si>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</si>
  <si>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</si>
  <si>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</si>
  <si>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</si>
  <si>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</si>
  <si>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</si>
  <si>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</si>
  <si>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</si>
  <si>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</si>
  <si>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</si>
  <si>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</si>
  <si>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</si>
  <si>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</si>
  <si>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</si>
  <si>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</si>
  <si>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</si>
  <si>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</si>
  <si>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</si>
  <si>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</si>
  <si>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</si>
  <si>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</si>
  <si>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</si>
  <si>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</si>
  <si>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</si>
  <si>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</si>
  <si>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</si>
  <si>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</si>
  <si>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</si>
  <si>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</si>
  <si>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</si>
  <si>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</si>
  <si>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</si>
  <si>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</si>
  <si>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</si>
  <si>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</si>
  <si>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</si>
  <si>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</si>
  <si>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</si>
  <si>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</si>
  <si>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</si>
  <si>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</si>
  <si>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</si>
  <si>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</si>
  <si>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</si>
  <si>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</si>
  <si>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</si>
  <si>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</si>
  <si>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</si>
  <si>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</si>
  <si>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</si>
  <si>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</si>
  <si>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</si>
  <si>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</si>
  <si>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</si>
  <si>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</si>
  <si>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</si>
  <si>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</si>
  <si>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</si>
  <si>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</si>
  <si>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</si>
  <si>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</si>
  <si>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</si>
  <si>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</si>
  <si>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</si>
  <si>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</si>
  <si>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</si>
  <si>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</si>
  <si>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</si>
  <si>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</si>
  <si>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</si>
  <si>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</si>
  <si>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</si>
  <si>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</si>
  <si>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</si>
  <si>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</si>
  <si>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</si>
  <si>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</si>
  <si>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</si>
  <si>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</si>
  <si>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</si>
  <si>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</si>
  <si>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</si>
  <si>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</si>
  <si>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</si>
  <si>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</si>
  <si>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</si>
  <si>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</si>
  <si>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</si>
  <si>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</si>
  <si>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</si>
  <si>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</si>
  <si>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</si>
  <si>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</si>
  <si>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</si>
  <si>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</si>
  <si>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</si>
  <si>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</si>
  <si>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</si>
  <si>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</si>
  <si>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</si>
  <si>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</si>
  <si>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</si>
  <si>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</si>
  <si>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</si>
  <si>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</si>
  <si>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</si>
  <si>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</si>
  <si>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</si>
  <si>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</si>
  <si>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</si>
  <si>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</si>
  <si>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</si>
  <si>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</si>
  <si>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</si>
  <si>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</si>
  <si>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</si>
  <si>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</si>
  <si>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</si>
  <si>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</si>
  <si>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</si>
  <si>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</si>
  <si>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</si>
  <si>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</si>
  <si>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</si>
  <si>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</si>
  <si>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</si>
  <si>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</si>
  <si>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</si>
  <si>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</si>
  <si>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</si>
  <si>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</si>
  <si>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</si>
  <si>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</si>
  <si>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</si>
  <si>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</si>
  <si>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</si>
  <si>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</si>
  <si>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</si>
  <si>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</si>
  <si>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</si>
  <si>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</si>
  <si>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</si>
  <si>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</si>
  <si>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</si>
  <si>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</si>
  <si>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</si>
  <si>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</si>
  <si>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</si>
  <si>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</si>
  <si>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</si>
  <si>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</si>
  <si>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</si>
  <si>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</si>
  <si>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</si>
  <si>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</si>
  <si>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</si>
  <si>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</si>
  <si>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</si>
  <si>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</si>
  <si>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</si>
  <si>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</si>
  <si>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</si>
  <si>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</si>
  <si>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</si>
  <si>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</si>
  <si>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</si>
  <si>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</si>
  <si>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</si>
  <si>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</si>
  <si>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</si>
  <si>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</si>
  <si>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</si>
  <si>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</si>
  <si>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</si>
  <si>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</si>
  <si>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</si>
  <si>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</si>
  <si>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</si>
  <si>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</si>
  <si>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</si>
  <si>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</si>
  <si>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</si>
  <si>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</si>
  <si>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</si>
  <si>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</si>
  <si>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</si>
  <si>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</si>
  <si>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</si>
  <si>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</si>
  <si>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</si>
  <si>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</si>
  <si>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</si>
  <si>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</si>
  <si>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</si>
  <si>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</si>
  <si>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</si>
  <si>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</si>
  <si>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</si>
  <si>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</si>
  <si>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</si>
  <si>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</si>
  <si>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</si>
  <si>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</si>
  <si>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</si>
  <si>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</si>
  <si>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</si>
  <si>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</si>
  <si>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</si>
  <si>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</si>
  <si>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</si>
  <si>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</si>
  <si>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</si>
  <si>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</si>
  <si>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</si>
  <si>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</si>
  <si>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</si>
  <si>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</si>
  <si>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</si>
  <si>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</si>
  <si>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</si>
  <si>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</si>
  <si>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</si>
  <si>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</si>
  <si>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</si>
  <si>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</si>
  <si>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</si>
  <si>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</si>
  <si>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</si>
  <si>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</si>
  <si>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</si>
  <si>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</si>
  <si>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</si>
  <si>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</si>
  <si>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</si>
  <si>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</si>
  <si>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</si>
  <si>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</si>
  <si>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</si>
  <si>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</si>
  <si>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</si>
  <si>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</si>
  <si>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</si>
  <si>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</si>
  <si>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</si>
  <si>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</si>
  <si>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</si>
  <si>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</si>
  <si>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</si>
  <si>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</si>
  <si>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</si>
  <si>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</si>
  <si>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</si>
  <si>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</si>
  <si>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</si>
  <si>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</si>
  <si>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</si>
  <si>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</si>
  <si>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</si>
  <si>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</si>
  <si>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</si>
  <si>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</si>
  <si>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</si>
  <si>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</si>
  <si>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</si>
  <si>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</si>
  <si>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</si>
  <si>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</si>
  <si>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</si>
  <si>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</si>
  <si>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</si>
  <si>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</si>
  <si>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</si>
  <si>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</si>
  <si>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</si>
  <si>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</si>
  <si>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</si>
  <si>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</si>
  <si>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</si>
  <si>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</si>
  <si>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</si>
  <si>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</si>
  <si>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</si>
  <si>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</si>
  <si>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</si>
  <si>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</si>
  <si>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</si>
  <si>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</si>
  <si>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</si>
  <si>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</si>
  <si>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</si>
  <si>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</si>
  <si>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</si>
  <si>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</si>
  <si>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</si>
  <si>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</si>
  <si>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</si>
  <si>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</si>
  <si>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</si>
  <si>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</si>
  <si>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</si>
  <si>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</si>
  <si>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</si>
  <si>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</si>
  <si>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</si>
  <si>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</si>
  <si>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</si>
  <si>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</si>
  <si>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</si>
  <si>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</si>
  <si>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</si>
  <si>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</si>
  <si>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</si>
  <si>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</si>
  <si>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</si>
  <si>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</si>
  <si>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</si>
  <si>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</si>
  <si>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</si>
  <si>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</si>
  <si>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</si>
  <si>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</si>
  <si>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</si>
  <si>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</si>
  <si>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</si>
  <si>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</si>
  <si>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</si>
  <si>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</si>
  <si>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</si>
  <si>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</si>
  <si>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</si>
  <si>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</si>
  <si>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</si>
  <si>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</si>
  <si>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</si>
  <si>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</si>
  <si>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</si>
  <si>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</si>
  <si>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</si>
  <si>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</si>
  <si>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</si>
  <si>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</si>
  <si>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</si>
  <si>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</si>
  <si>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</si>
  <si>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</si>
  <si>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</si>
  <si>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</si>
  <si>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</si>
  <si>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</si>
  <si>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</si>
  <si>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</si>
  <si>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</si>
  <si>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</si>
  <si>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</si>
  <si>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</si>
  <si>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</si>
  <si>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</si>
  <si>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</si>
  <si>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</si>
  <si>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</si>
  <si>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</si>
  <si>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</si>
  <si>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</si>
  <si>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</si>
  <si>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</si>
  <si>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</si>
  <si>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</si>
  <si>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</si>
  <si>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</si>
  <si>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</si>
  <si>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</si>
  <si>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</si>
  <si>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</si>
  <si>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</si>
  <si>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</si>
  <si>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</si>
  <si>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</si>
  <si>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</si>
  <si>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</si>
  <si>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</si>
  <si>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</si>
  <si>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</si>
  <si>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</si>
  <si>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</si>
  <si>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</si>
  <si>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</si>
  <si>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</si>
  <si>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</si>
  <si>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</si>
  <si>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</si>
  <si>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</si>
  <si>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</si>
  <si>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</si>
  <si>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</si>
  <si>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</si>
  <si>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</si>
  <si>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</si>
  <si>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</si>
  <si>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</si>
  <si>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</si>
  <si>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</si>
  <si>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</si>
  <si>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</si>
  <si>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</si>
  <si>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</si>
  <si>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</si>
  <si>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</si>
  <si>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</si>
  <si>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</si>
  <si>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</si>
  <si>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</si>
  <si>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</si>
  <si>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</si>
  <si>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</si>
  <si>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</si>
  <si>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</si>
  <si>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</si>
  <si>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</si>
  <si>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</si>
  <si>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</si>
  <si>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</si>
  <si>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</si>
  <si>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</si>
  <si>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</si>
  <si>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</si>
  <si>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</si>
  <si>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</si>
  <si>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</si>
  <si>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</si>
  <si>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</si>
  <si>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</si>
  <si>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</si>
  <si>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</si>
  <si>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</si>
  <si>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</si>
  <si>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</si>
  <si>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</si>
  <si>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</si>
  <si>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</si>
  <si>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</si>
  <si>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</si>
  <si>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</si>
  <si>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</si>
  <si>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</si>
  <si>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</si>
  <si>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</si>
  <si>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</si>
  <si>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</si>
  <si>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</si>
  <si>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</si>
  <si>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</si>
  <si>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</si>
  <si>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</si>
  <si>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</si>
  <si>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</si>
  <si>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</si>
  <si>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</si>
  <si>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</si>
  <si>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</si>
  <si>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</si>
  <si>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</si>
  <si>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</si>
  <si>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</si>
  <si>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</si>
  <si>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</si>
  <si>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</si>
  <si>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</si>
  <si>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</si>
  <si>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</si>
  <si>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</si>
  <si>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</si>
  <si>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</si>
  <si>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</si>
  <si>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</si>
  <si>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</si>
  <si>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</si>
  <si>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</si>
  <si>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</si>
  <si>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</si>
  <si>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</si>
  <si>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</si>
  <si>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</si>
  <si>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</si>
  <si>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</si>
  <si>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</si>
  <si>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</si>
  <si>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</si>
  <si>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</si>
  <si>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</si>
  <si>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</si>
  <si>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</si>
  <si>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</si>
  <si>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</si>
  <si>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</si>
  <si>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</si>
  <si>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</si>
  <si>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</si>
  <si>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</si>
  <si>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</si>
  <si>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</si>
  <si>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</si>
  <si>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</si>
  <si>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</si>
  <si>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</si>
  <si>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</si>
  <si>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</si>
  <si>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</si>
  <si>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</si>
  <si>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</si>
  <si>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</si>
  <si>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</si>
  <si>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</si>
  <si>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</si>
  <si>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</si>
  <si>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</si>
  <si>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</si>
  <si>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</si>
  <si>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</si>
  <si>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</si>
  <si>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</si>
  <si>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</si>
  <si>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</si>
  <si>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</si>
  <si>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</si>
  <si>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</si>
  <si>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</si>
  <si>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</si>
  <si>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</si>
  <si>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</si>
  <si>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</si>
  <si>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</si>
  <si>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</si>
  <si>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</si>
  <si>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</si>
  <si>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</si>
  <si>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</si>
  <si>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</si>
  <si>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</si>
  <si>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</si>
  <si>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</si>
  <si>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</si>
  <si>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</si>
  <si>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</si>
  <si>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</si>
  <si>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</si>
  <si>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</si>
  <si>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</si>
  <si>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</si>
  <si>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</si>
  <si>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</si>
  <si>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</si>
  <si>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</si>
  <si>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</si>
  <si>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</si>
  <si>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</si>
  <si>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</si>
  <si>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</si>
  <si>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</si>
  <si>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</si>
  <si>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</si>
  <si>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</si>
  <si>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</si>
  <si>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</si>
  <si>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</si>
  <si>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</si>
  <si>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</si>
  <si>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</si>
  <si>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</si>
  <si>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</si>
  <si>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</si>
  <si>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</si>
  <si>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</si>
  <si>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</si>
  <si>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</si>
  <si>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</si>
  <si>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</si>
  <si>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</si>
  <si>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</si>
  <si>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</si>
  <si>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</si>
  <si>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</si>
  <si>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</si>
  <si>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</si>
  <si>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</si>
  <si>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</si>
  <si>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</si>
  <si>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</si>
  <si>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</si>
  <si>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</si>
  <si>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</si>
  <si>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</si>
  <si>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</si>
  <si>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</si>
  <si>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</si>
  <si>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</si>
  <si>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</si>
  <si>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</si>
  <si>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</si>
  <si>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</si>
  <si>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</si>
  <si>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</si>
  <si>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</si>
  <si>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</si>
  <si>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</si>
  <si>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</si>
  <si>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</si>
  <si>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</si>
  <si>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</si>
  <si>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</si>
  <si>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</si>
  <si>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</si>
  <si>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</si>
  <si>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</si>
  <si>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</si>
  <si>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</si>
  <si>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</si>
  <si>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</si>
  <si>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</si>
  <si>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</si>
  <si>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</si>
  <si>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</si>
  <si>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</si>
  <si>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</si>
  <si>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</si>
  <si>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</si>
  <si>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</si>
  <si>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</si>
  <si>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</si>
  <si>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</si>
  <si>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</si>
  <si>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</si>
  <si>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</si>
  <si>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</si>
  <si>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</si>
  <si>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</si>
  <si>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</si>
  <si>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</si>
  <si>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</si>
  <si>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</si>
  <si>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</si>
  <si>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</si>
  <si>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</si>
  <si>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</si>
  <si>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</si>
  <si>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</si>
  <si>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</si>
  <si>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</si>
  <si>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</si>
  <si>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</si>
  <si>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</si>
  <si>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</si>
  <si>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</si>
  <si>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</si>
  <si>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</si>
  <si>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</si>
  <si>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</si>
  <si>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</si>
  <si>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</si>
  <si>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</si>
  <si>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</si>
  <si>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</si>
  <si>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</si>
  <si>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</si>
  <si>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</si>
  <si>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</si>
  <si>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</si>
  <si>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</si>
  <si>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</si>
  <si>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</si>
  <si>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</si>
  <si>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</si>
  <si>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</si>
  <si>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</si>
  <si>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</si>
  <si>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</si>
  <si>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</si>
  <si>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</si>
  <si>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</si>
  <si>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</si>
  <si>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</si>
  <si>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</si>
  <si>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</si>
  <si>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</si>
  <si>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</si>
  <si>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</si>
  <si>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</si>
  <si>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</si>
  <si>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</si>
  <si>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</si>
  <si>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</si>
  <si>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</si>
  <si>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</si>
  <si>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</si>
  <si>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</si>
  <si>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</si>
  <si>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</si>
  <si>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</si>
  <si>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</si>
  <si>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</si>
  <si>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</si>
  <si>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</si>
  <si>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</si>
  <si>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</si>
  <si>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</si>
  <si>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</si>
  <si>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</si>
  <si>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</si>
  <si>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</si>
  <si>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</si>
  <si>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</si>
  <si>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</si>
  <si>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</si>
  <si>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</si>
  <si>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</si>
  <si>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</si>
  <si>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</si>
  <si>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</si>
  <si>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</si>
  <si>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</si>
  <si>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</si>
  <si>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</si>
  <si>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</si>
  <si>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</si>
  <si>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</si>
  <si>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</si>
  <si>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</si>
  <si>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</si>
  <si>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</si>
  <si>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</si>
  <si>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</si>
  <si>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</si>
  <si>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</si>
  <si>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</si>
  <si>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</si>
  <si>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</si>
  <si>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</si>
  <si>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</si>
  <si>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</si>
  <si>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</si>
  <si>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</si>
  <si>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</si>
  <si>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</si>
  <si>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</si>
  <si>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</si>
  <si>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</si>
  <si>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</si>
  <si>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</si>
  <si>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</si>
  <si>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</si>
  <si>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</si>
  <si>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</si>
  <si>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</si>
  <si>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</si>
  <si>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</si>
  <si>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</si>
  <si>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</si>
  <si>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</si>
  <si>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</si>
  <si>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</si>
  <si>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</si>
  <si>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</si>
  <si>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</si>
  <si>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</si>
  <si>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</si>
  <si>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</si>
  <si>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</si>
  <si>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</si>
  <si>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</si>
  <si>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</si>
  <si>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</si>
  <si>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</si>
  <si>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</si>
  <si>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</si>
  <si>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</si>
  <si>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</si>
  <si>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</si>
  <si>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</si>
  <si>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</si>
  <si>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</si>
  <si>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</si>
  <si>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</si>
  <si>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</si>
  <si>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</si>
  <si>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</si>
  <si>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</si>
  <si>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</si>
  <si>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</si>
  <si>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</si>
  <si>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</si>
  <si>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</si>
  <si>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</si>
  <si>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</si>
  <si>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</si>
  <si>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</si>
  <si>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</si>
  <si>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</si>
  <si>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</si>
  <si>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</si>
  <si>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</si>
  <si>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</si>
  <si>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</si>
  <si>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</si>
  <si>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</si>
  <si>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</si>
  <si>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</si>
  <si>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</si>
  <si>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</si>
  <si>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</si>
  <si>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</si>
  <si>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</si>
  <si>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</si>
  <si>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</si>
  <si>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</si>
  <si>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</si>
  <si>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</si>
  <si>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</si>
  <si>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</si>
  <si>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</si>
  <si>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</si>
  <si>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</si>
  <si>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</si>
  <si>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</si>
  <si>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</si>
  <si>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</si>
  <si>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</si>
  <si>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</si>
  <si>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</si>
  <si>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</si>
  <si>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</si>
  <si>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</si>
  <si>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</si>
  <si>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</si>
  <si>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</si>
  <si>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</si>
  <si>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</si>
  <si>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</si>
  <si>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</si>
  <si>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</si>
  <si>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</si>
  <si>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</si>
  <si>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</si>
  <si>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</si>
  <si>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</si>
  <si>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</si>
  <si>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</si>
  <si>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</si>
  <si>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</si>
  <si>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</si>
  <si>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</si>
  <si>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</si>
  <si>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</si>
  <si>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</si>
  <si>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</si>
  <si>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</si>
  <si>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</si>
  <si>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</si>
  <si>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</si>
  <si>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</si>
  <si>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</si>
  <si>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</si>
  <si>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</si>
  <si>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</si>
  <si>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</si>
  <si>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</si>
  <si>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</si>
  <si>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</si>
  <si>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</si>
  <si>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</si>
  <si>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</si>
  <si>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</si>
  <si>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</si>
  <si>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</si>
  <si>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</si>
  <si>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</si>
  <si>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</si>
  <si>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</si>
  <si>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</si>
  <si>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</si>
  <si>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</si>
  <si>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</si>
  <si>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</si>
  <si>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</si>
  <si>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</si>
  <si>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</si>
  <si>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</si>
  <si>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</si>
  <si>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</si>
  <si>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</si>
  <si>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</si>
  <si>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</si>
  <si>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</si>
  <si>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</si>
  <si>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</si>
  <si>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</si>
  <si>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</si>
  <si>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</si>
  <si>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</si>
  <si>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</si>
  <si>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</si>
  <si>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</si>
  <si>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</si>
  <si>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</si>
  <si>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</si>
  <si>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</si>
  <si>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</si>
  <si>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</si>
  <si>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</si>
  <si>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</si>
  <si>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</si>
  <si>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</si>
  <si>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</si>
  <si>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</si>
  <si>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</si>
  <si>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</si>
  <si>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</si>
  <si>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</si>
  <si>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</si>
  <si>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</si>
  <si>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</si>
  <si>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</si>
  <si>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</si>
  <si>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</si>
  <si>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</si>
  <si>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</si>
  <si>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</si>
  <si>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</si>
  <si>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</si>
  <si>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</si>
  <si>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</si>
  <si>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</si>
  <si>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</si>
  <si>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</si>
  <si>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</si>
  <si>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</si>
  <si>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</si>
  <si>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</si>
  <si>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</si>
  <si>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</si>
  <si>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</si>
  <si>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</si>
  <si>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</si>
  <si>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</si>
  <si>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</si>
  <si>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</si>
  <si>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</si>
  <si>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</si>
  <si>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</si>
  <si>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</si>
  <si>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</si>
  <si>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</si>
  <si>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</si>
  <si>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</si>
  <si>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</si>
  <si>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</si>
  <si>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</si>
  <si>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</si>
  <si>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</si>
  <si>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</si>
  <si>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</si>
  <si>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</si>
  <si>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</si>
  <si>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</si>
  <si>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</si>
  <si>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</si>
  <si>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</si>
  <si>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</si>
  <si>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</si>
  <si>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</si>
  <si>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</si>
  <si>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</si>
  <si>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</si>
  <si>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</si>
  <si>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</si>
  <si>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</si>
  <si>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</si>
  <si>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</si>
  <si>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</si>
  <si>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</si>
  <si>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</si>
  <si>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</si>
  <si>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</si>
  <si>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</si>
  <si>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</si>
  <si>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</si>
  <si>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</si>
  <si>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</si>
  <si>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</si>
  <si>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</si>
  <si>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</si>
  <si>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</si>
  <si>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</si>
  <si>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</si>
  <si>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</si>
  <si>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</si>
  <si>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</si>
  <si>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</si>
  <si>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</si>
  <si>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</si>
  <si>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</si>
  <si>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</si>
  <si>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</si>
  <si>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</si>
  <si>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</si>
  <si>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</si>
  <si>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</si>
  <si>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</si>
  <si>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</si>
  <si>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</si>
  <si>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</si>
  <si>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</si>
  <si>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</si>
  <si>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</si>
  <si>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</si>
  <si>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</si>
  <si>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</si>
  <si>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</si>
  <si>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</si>
  <si>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</si>
  <si>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</si>
  <si>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</si>
  <si>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</si>
  <si>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</si>
  <si>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</si>
  <si>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</si>
  <si>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</si>
  <si>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</si>
  <si>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</si>
  <si>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</si>
  <si>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</si>
  <si>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</si>
  <si>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</si>
  <si>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</si>
  <si>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</si>
  <si>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</si>
  <si>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</si>
  <si>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</si>
  <si>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</si>
  <si>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</si>
  <si>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</si>
  <si>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</si>
  <si>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</si>
  <si>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</si>
  <si>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</si>
  <si>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</si>
  <si>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</si>
  <si>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</si>
  <si>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</si>
  <si>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</si>
  <si>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</si>
  <si>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</si>
  <si>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</si>
  <si>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</si>
  <si>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</si>
  <si>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</si>
  <si>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</si>
  <si>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</si>
  <si>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</si>
  <si>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</si>
  <si>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</si>
  <si>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</si>
  <si>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</si>
  <si>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</si>
  <si>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</si>
  <si>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</si>
  <si>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</si>
  <si>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</si>
  <si>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</si>
  <si>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</si>
  <si>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</si>
  <si>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</si>
  <si>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</si>
  <si>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</si>
  <si>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</si>
  <si>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</si>
  <si>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</si>
  <si>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</si>
  <si>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</si>
  <si>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</si>
  <si>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</si>
  <si>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</si>
  <si>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</si>
  <si>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</si>
  <si>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</si>
  <si>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</si>
  <si>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</si>
  <si>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</si>
  <si>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</si>
  <si>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</si>
  <si>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</si>
  <si>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</si>
  <si>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</si>
  <si>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</si>
  <si>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</si>
  <si>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</si>
  <si>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</si>
  <si>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</si>
  <si>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</si>
  <si>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</si>
  <si>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</si>
  <si>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</si>
  <si>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</si>
  <si>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</si>
  <si>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</si>
  <si>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</si>
  <si>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</si>
  <si>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</si>
  <si>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</si>
  <si>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</si>
  <si>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</si>
  <si>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</si>
  <si>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</si>
  <si>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</si>
  <si>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</si>
  <si>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</si>
  <si>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</si>
  <si>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</si>
  <si>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</si>
  <si>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</si>
  <si>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</si>
  <si>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</si>
  <si>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</si>
  <si>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</si>
  <si>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</si>
  <si>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</si>
  <si>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</si>
  <si>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</si>
  <si>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</si>
  <si>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</si>
  <si>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</si>
  <si>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</si>
  <si>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</si>
  <si>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</si>
  <si>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</si>
  <si>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</si>
  <si>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</si>
  <si>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</si>
  <si>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</si>
  <si>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</si>
  <si>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</si>
  <si>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</si>
  <si>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</si>
  <si>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</si>
  <si>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</si>
  <si>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</si>
  <si>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</si>
  <si>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</si>
  <si>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</si>
  <si>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</si>
  <si>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</si>
  <si>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</si>
  <si>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</si>
  <si>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</si>
  <si>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</si>
  <si>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</si>
  <si>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</si>
  <si>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</si>
  <si>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</si>
  <si>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</si>
  <si>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</si>
  <si>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</si>
  <si>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</si>
  <si>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</si>
  <si>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</si>
  <si>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</si>
  <si>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</si>
  <si>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</si>
  <si>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</si>
  <si>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</si>
  <si>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</si>
  <si>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</si>
  <si>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</si>
  <si>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</si>
  <si>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</si>
  <si>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</si>
  <si>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</si>
  <si>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</si>
  <si>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</si>
  <si>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</si>
  <si>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</si>
  <si>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</si>
  <si>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</si>
  <si>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</si>
  <si>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</si>
  <si>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</si>
  <si>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</si>
  <si>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</si>
  <si>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</si>
  <si>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</si>
  <si>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</si>
  <si>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</si>
  <si>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</si>
  <si>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</si>
  <si>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</si>
  <si>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</si>
  <si>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</si>
  <si>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</si>
  <si>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</si>
  <si>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</si>
  <si>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</si>
  <si>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</si>
  <si>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</si>
  <si>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</si>
  <si>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</si>
  <si>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</si>
  <si>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</si>
  <si>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</si>
  <si>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</si>
  <si>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</si>
  <si>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</si>
  <si>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</si>
  <si>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</si>
  <si>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</si>
  <si>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</si>
  <si>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</si>
  <si>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</si>
  <si>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</si>
  <si>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</si>
  <si>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</si>
  <si>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</si>
  <si>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</si>
  <si>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</si>
  <si>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</si>
  <si>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</si>
  <si>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</si>
  <si>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</si>
  <si>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</si>
  <si>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</si>
  <si>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</si>
  <si>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</si>
  <si>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</si>
  <si>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</si>
  <si>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</si>
  <si>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</si>
  <si>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</si>
  <si>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</si>
  <si>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</si>
  <si>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</si>
  <si>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</si>
  <si>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</si>
  <si>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</si>
  <si>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</si>
  <si>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</si>
  <si>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</si>
  <si>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</si>
  <si>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</si>
  <si>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</si>
  <si>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</si>
  <si>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</si>
  <si>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</si>
  <si>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</si>
  <si>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</si>
  <si>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</si>
  <si>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</si>
  <si>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</si>
  <si>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</si>
  <si>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</si>
  <si>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</si>
  <si>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</si>
  <si>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</si>
  <si>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</si>
  <si>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</si>
  <si>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</si>
  <si>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</si>
  <si>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</si>
  <si>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</si>
  <si>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</si>
  <si>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</si>
  <si>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</si>
  <si>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</si>
  <si>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</si>
  <si>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</si>
  <si>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</si>
  <si>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</si>
  <si>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</si>
  <si>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</si>
  <si>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</si>
  <si>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</si>
  <si>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</si>
  <si>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</si>
  <si>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</si>
  <si>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</si>
  <si>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</si>
  <si>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</si>
  <si>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</si>
  <si>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</si>
  <si>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</si>
  <si>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</si>
  <si>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</si>
  <si>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</si>
  <si>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</si>
  <si>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</si>
  <si>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</si>
  <si>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</si>
  <si>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</si>
  <si>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</si>
  <si>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</si>
  <si>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</si>
  <si>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</si>
  <si>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</si>
  <si>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</si>
  <si>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</si>
  <si>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</si>
  <si>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</si>
  <si>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</si>
  <si>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</si>
  <si>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</si>
  <si>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</si>
  <si>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</si>
  <si>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</si>
  <si>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</si>
  <si>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</si>
  <si>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</si>
  <si>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</si>
  <si>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</si>
  <si>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</si>
  <si>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</si>
  <si>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</si>
  <si>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</si>
  <si>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</si>
  <si>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</si>
  <si>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</si>
  <si>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</si>
  <si>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</si>
  <si>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</si>
  <si>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</si>
  <si>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</si>
  <si>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</si>
  <si>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</si>
  <si>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</si>
  <si>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</si>
  <si>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</si>
  <si>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</si>
  <si>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</si>
  <si>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</si>
  <si>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</si>
  <si>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</si>
  <si>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</si>
  <si>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</si>
  <si>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</si>
  <si>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</si>
  <si>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</si>
  <si>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</si>
  <si>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</si>
  <si>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</si>
  <si>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</si>
  <si>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</si>
  <si>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</si>
  <si>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</si>
  <si>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</si>
  <si>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</si>
  <si>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</si>
  <si>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</si>
  <si>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</si>
  <si>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</si>
  <si>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</si>
  <si>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</si>
  <si>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</si>
  <si>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</si>
  <si>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</si>
  <si>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</si>
  <si>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</si>
  <si>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</si>
  <si>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</si>
  <si>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</si>
  <si>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</si>
  <si>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</si>
  <si>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</si>
  <si>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</si>
  <si>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</si>
  <si>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</si>
  <si>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</si>
  <si>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</si>
  <si>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</si>
  <si>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</si>
  <si>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</si>
  <si>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</si>
  <si>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</si>
  <si>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</si>
  <si>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</si>
  <si>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</si>
  <si>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</si>
  <si>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</si>
  <si>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</si>
  <si>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</si>
  <si>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</si>
  <si>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</si>
  <si>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</si>
  <si>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</si>
  <si>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</si>
  <si>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</si>
  <si>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</si>
  <si>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</si>
  <si>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</si>
  <si>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</si>
  <si>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</si>
  <si>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</si>
  <si>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</si>
  <si>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</si>
  <si>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</si>
  <si>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</si>
  <si>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</si>
  <si>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</si>
  <si>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</si>
  <si>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</si>
  <si>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</si>
  <si>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</si>
  <si>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</si>
  <si>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</si>
  <si>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</si>
  <si>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</si>
  <si>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</si>
  <si>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</si>
  <si>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</si>
  <si>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</si>
  <si>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</si>
  <si>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</si>
  <si>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</si>
  <si>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</si>
  <si>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</si>
  <si>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</si>
  <si>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</si>
  <si>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</si>
  <si>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</si>
  <si>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</si>
  <si>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</si>
  <si>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</si>
  <si>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</si>
  <si>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</si>
  <si>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</si>
  <si>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</si>
  <si>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</si>
  <si>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</si>
  <si>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</si>
  <si>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</si>
  <si>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</si>
  <si>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</si>
  <si>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</si>
  <si>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</si>
  <si>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</si>
  <si>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</si>
  <si>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</si>
  <si>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</si>
  <si>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</si>
  <si>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</si>
  <si>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</si>
  <si>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</si>
  <si>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</si>
  <si>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</si>
  <si>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</si>
  <si>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</si>
  <si>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</si>
  <si>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</si>
  <si>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</si>
  <si>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</si>
  <si>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</si>
  <si>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</si>
  <si>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</si>
  <si>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</si>
  <si>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</si>
  <si>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</si>
  <si>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</si>
  <si>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</si>
  <si>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</si>
  <si>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</si>
  <si>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</si>
  <si>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</si>
  <si>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</si>
  <si>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</si>
  <si>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</si>
  <si>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</si>
  <si>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</si>
  <si>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</si>
  <si>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</si>
  <si>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</si>
  <si>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</si>
  <si>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</si>
  <si>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</si>
  <si>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</si>
  <si>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</si>
  <si>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</si>
  <si>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</si>
  <si>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</si>
  <si>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</si>
  <si>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</si>
  <si>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</si>
  <si>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</si>
  <si>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</si>
  <si>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</si>
  <si>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</si>
  <si>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</si>
  <si>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</si>
  <si>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</si>
  <si>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</si>
  <si>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</si>
  <si>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</si>
  <si>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</si>
  <si>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</si>
  <si>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</si>
  <si>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</si>
  <si>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</si>
  <si>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</si>
  <si>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</si>
  <si>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</si>
  <si>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</si>
  <si>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</si>
  <si>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</si>
  <si>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</si>
  <si>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</si>
  <si>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</si>
  <si>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</si>
  <si>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</si>
  <si>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</si>
  <si>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</si>
  <si>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</si>
  <si>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</si>
  <si>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</si>
  <si>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</si>
  <si>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</si>
  <si>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</si>
  <si>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ควบคุมค่าใช้จ่ายรอบ 4 เดือน ปี 2564</t>
  </si>
  <si>
    <t>ต.ต.63 - ม.ค.64</t>
  </si>
  <si>
    <t>แผน 4 เดือน</t>
  </si>
  <si>
    <t>ผลงาน 4 เดือน</t>
  </si>
  <si>
    <t>ทุนสำรองสุทธิ (NWC) ม.ค. 64</t>
  </si>
  <si>
    <t>เงินบำรุงคงเหลือ ม.ค. 64</t>
  </si>
  <si>
    <t>หนี้สินและภาระผูกพัน ม.ค. 64</t>
  </si>
  <si>
    <t xml:space="preserve"> แผนการดำเนินการ 4 เดือน (ล้านบาท)</t>
  </si>
  <si>
    <t xml:space="preserve"> ผลการดำเนินงาน 4 เดือน (ล้านบาท) </t>
  </si>
  <si>
    <t xml:space="preserve"> แผนการดำเนินการ 4 เดือน (ล้านบาท) </t>
  </si>
  <si>
    <t xml:space="preserve"> ผลการดำเนินงาน 4 เดือน (ล้านบาท)</t>
  </si>
  <si>
    <t>PDate</t>
  </si>
  <si>
    <t>TimeID</t>
  </si>
  <si>
    <t>G1Name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</si>
  <si>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</si>
  <si>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</si>
  <si>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</si>
  <si>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</si>
  <si>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</si>
  <si>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</si>
  <si>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</si>
  <si>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</si>
  <si>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256404</t>
  </si>
  <si>
    <t>รายได้ หัก ค่าใช้จ่าย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</si>
  <si>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</si>
  <si>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</si>
  <si>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</si>
  <si>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</si>
  <si>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</si>
  <si>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</si>
  <si>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</si>
  <si>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</si>
  <si>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 xml:space="preserve">รายได้ (หักรายการงบลงทุน) ต.ค.63-ม.ค.64  </t>
  </si>
  <si>
    <t>ค่าใช้จ่าย (หักรายการงบค่าเสื่อม) ต.ค.63-ม.ค.64</t>
  </si>
  <si>
    <t>G1</t>
  </si>
  <si>
    <t>G2</t>
  </si>
  <si>
    <t>NoMonth</t>
  </si>
  <si>
    <t>1</t>
  </si>
  <si>
    <t>2</t>
  </si>
  <si>
    <t>4</t>
  </si>
  <si>
    <t>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</si>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</sst>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  <xf numFmtId="0" fontId="32" fillId="0" borderId="0"/>
  </cellStyleXfs>
  <cellXfs count="139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3" fillId="2" borderId="2" xfId="6" applyFont="1" applyFill="1" applyBorder="1" applyAlignment="1">
      <alignment horizontal="left"/>
    </xf>
    <xf numFmtId="0" fontId="31" fillId="0" borderId="1" xfId="6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1" fillId="11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  <xf numFmtId="0" fontId="31" fillId="16" borderId="1" xfId="6" applyFont="1" applyFill="1" applyBorder="1" applyAlignment="1">
      <alignment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33" fillId="2" borderId="2" xfId="7" applyFont="1" applyFill="1" applyBorder="1" applyAlignment="1">
      <alignment horizontal="center"/>
    </xf>
    <xf numFmtId="189" fontId="31" fillId="0" borderId="1" xfId="7" applyNumberFormat="1" applyFont="1" applyFill="1" applyBorder="1" applyAlignment="1">
      <alignment horizontal="right" wrapText="1"/>
    </xf>
    <xf numFmtId="0" fontId="31" fillId="0" borderId="1" xfId="7" applyFont="1" applyFill="1" applyBorder="1" applyAlignment="1">
      <alignment wrapText="1"/>
    </xf>
    <xf numFmtId="0" fontId="31" fillId="0" borderId="1" xfId="7" applyFont="1" applyFill="1" applyBorder="1" applyAlignment="1">
      <alignment horizontal="right" wrapText="1"/>
    </xf>
    <xf numFmtId="0" fontId="32" fillId="0" borderId="0" xfId="7"/>
    <xf numFmtId="0" fontId="31" fillId="15" borderId="1" xfId="7" applyFont="1" applyFill="1" applyBorder="1" applyAlignment="1">
      <alignment wrapText="1"/>
    </xf>
    <xf numFmtId="0" fontId="31" fillId="17" borderId="1" xfId="7" applyFont="1" applyFill="1" applyBorder="1" applyAlignment="1">
      <alignment wrapText="1"/>
    </xf>
    <xf numFmtId="0" fontId="31" fillId="14" borderId="1" xfId="7" applyFont="1" applyFill="1" applyBorder="1" applyAlignment="1">
      <alignment wrapText="1"/>
    </xf>
  </cellXfs>
  <cellStyles count="8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ADDBEA0F-400B-4CBC-BD67-81CB92DF6F7E}"/>
    <cellStyle name="ปกติ_Sheet3" xfId="7" xr:uid="{91E5F230-97DD-47AB-AADA-CE8A9F3F4C79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H5" activePane="bottomRight" state="frozen"/>
      <selection pane="topRight" activeCell="C1" sqref="C1"/>
      <selection pane="bottomLeft" activeCell="A6" sqref="A6"/>
      <selection pane="bottomRight" activeCell="M36" sqref="M36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2885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2886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25.5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2887</v>
      </c>
      <c r="F4" s="13" t="s">
        <v>2888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2887</v>
      </c>
      <c r="M4" s="13" t="s">
        <v>2888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2887</v>
      </c>
      <c r="T4" s="13" t="s">
        <v>2888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2887</v>
      </c>
      <c r="AA4" s="13" t="s">
        <v>2888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2887</v>
      </c>
      <c r="AH4" s="13" t="s">
        <v>2888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2887</v>
      </c>
      <c r="AO4" s="13" t="s">
        <v>2888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2887</v>
      </c>
      <c r="AV4" s="13" t="s">
        <v>2888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2887</v>
      </c>
      <c r="BC4" s="13" t="s">
        <v>2888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2887</v>
      </c>
      <c r="BJ4" s="13" t="s">
        <v>2888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2887</v>
      </c>
      <c r="BQ4" s="13" t="s">
        <v>2888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2887</v>
      </c>
      <c r="BX4" s="13" t="s">
        <v>2888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2887</v>
      </c>
      <c r="CE4" s="13" t="s">
        <v>2888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2887</v>
      </c>
      <c r="CL4" s="13" t="s">
        <v>2888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2887</v>
      </c>
      <c r="CS4" s="13" t="s">
        <v>2888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2887</v>
      </c>
      <c r="CZ4" s="13" t="s">
        <v>2888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2887</v>
      </c>
      <c r="DG4" s="13" t="s">
        <v>2888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2887</v>
      </c>
      <c r="DN4" s="13" t="s">
        <v>2888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87">
        <v>364697279.20999998</v>
      </c>
      <c r="D5" s="87">
        <v>405000000</v>
      </c>
      <c r="E5" s="87">
        <v>135000000</v>
      </c>
      <c r="F5" s="87">
        <v>233910580.38</v>
      </c>
      <c r="G5" s="87">
        <v>98910580.379999995</v>
      </c>
      <c r="H5" s="84">
        <v>73.267096577777778</v>
      </c>
      <c r="I5" s="83" t="s">
        <v>2909</v>
      </c>
      <c r="J5" s="87">
        <v>84357259.390000001</v>
      </c>
      <c r="K5" s="87">
        <v>120000000</v>
      </c>
      <c r="L5" s="87">
        <v>40000000</v>
      </c>
      <c r="M5" s="87">
        <v>66143082.479999989</v>
      </c>
      <c r="N5" s="87">
        <v>26143082.48</v>
      </c>
      <c r="O5" s="134">
        <v>65.357706199999996</v>
      </c>
      <c r="P5" s="133" t="s">
        <v>2909</v>
      </c>
      <c r="Q5" s="87">
        <v>20307577.18</v>
      </c>
      <c r="R5" s="87">
        <v>38595450</v>
      </c>
      <c r="S5" s="87">
        <v>12865150</v>
      </c>
      <c r="T5" s="87">
        <v>20935354.030000012</v>
      </c>
      <c r="U5" s="87">
        <v>8070204.0300000003</v>
      </c>
      <c r="V5" s="84">
        <v>62.729187222846221</v>
      </c>
      <c r="W5" s="83" t="s">
        <v>2909</v>
      </c>
      <c r="X5" s="87">
        <v>18098428.879999999</v>
      </c>
      <c r="Y5" s="87">
        <v>28970000</v>
      </c>
      <c r="Z5" s="87">
        <v>9656666.666666666</v>
      </c>
      <c r="AA5" s="87">
        <v>17846706.780000001</v>
      </c>
      <c r="AB5" s="87">
        <v>8190040.1133333333</v>
      </c>
      <c r="AC5" s="84">
        <v>84.812289748015175</v>
      </c>
      <c r="AD5" s="83" t="s">
        <v>2909</v>
      </c>
      <c r="AE5" s="87">
        <v>20610120.059999999</v>
      </c>
      <c r="AF5" s="87">
        <v>31615023.41</v>
      </c>
      <c r="AG5" s="87">
        <v>10538341.136666667</v>
      </c>
      <c r="AH5" s="87">
        <v>19751946.330000002</v>
      </c>
      <c r="AI5" s="87">
        <v>9213605.1933333334</v>
      </c>
      <c r="AJ5" s="84">
        <v>87.429369327169496</v>
      </c>
      <c r="AK5" s="83" t="s">
        <v>2909</v>
      </c>
      <c r="AL5" s="87">
        <v>10501910.050000001</v>
      </c>
      <c r="AM5" s="87">
        <v>27795000</v>
      </c>
      <c r="AN5" s="87">
        <v>9265000</v>
      </c>
      <c r="AO5" s="87">
        <v>10881713.130000005</v>
      </c>
      <c r="AP5" s="87">
        <v>1616713.13</v>
      </c>
      <c r="AQ5" s="84">
        <v>17.449683000539665</v>
      </c>
      <c r="AR5" s="83" t="s">
        <v>2909</v>
      </c>
      <c r="AS5" s="87">
        <v>57387458.689999998</v>
      </c>
      <c r="AT5" s="87">
        <v>90000000</v>
      </c>
      <c r="AU5" s="87">
        <v>30000000</v>
      </c>
      <c r="AV5" s="87">
        <v>45090687.730000012</v>
      </c>
      <c r="AW5" s="87">
        <v>15090687.73</v>
      </c>
      <c r="AX5" s="84">
        <v>50.302292433333335</v>
      </c>
      <c r="AY5" s="83" t="s">
        <v>2909</v>
      </c>
      <c r="AZ5" s="87">
        <v>30341251.670000002</v>
      </c>
      <c r="BA5" s="87">
        <v>31181491.719999999</v>
      </c>
      <c r="BB5" s="87">
        <v>10393830.573333334</v>
      </c>
      <c r="BC5" s="87">
        <v>16511388.869999999</v>
      </c>
      <c r="BD5" s="87">
        <v>6117558.2966666669</v>
      </c>
      <c r="BE5" s="84">
        <v>58.857591082560305</v>
      </c>
      <c r="BF5" s="83" t="s">
        <v>2909</v>
      </c>
      <c r="BG5" s="87">
        <v>25271809.829999998</v>
      </c>
      <c r="BH5" s="87">
        <v>39785634.640000001</v>
      </c>
      <c r="BI5" s="87">
        <v>13261878.213333333</v>
      </c>
      <c r="BJ5" s="87">
        <v>16521326.41</v>
      </c>
      <c r="BK5" s="87">
        <v>3259448.1966666663</v>
      </c>
      <c r="BL5" s="84">
        <v>24.577575998169372</v>
      </c>
      <c r="BM5" s="83" t="s">
        <v>2909</v>
      </c>
      <c r="BN5" s="87">
        <v>26636915.73</v>
      </c>
      <c r="BO5" s="87">
        <v>39000000</v>
      </c>
      <c r="BP5" s="87">
        <v>13000000</v>
      </c>
      <c r="BQ5" s="87">
        <v>20819916.340000004</v>
      </c>
      <c r="BR5" s="87">
        <v>7819916.3399999999</v>
      </c>
      <c r="BS5" s="84">
        <v>60.153202615384615</v>
      </c>
      <c r="BT5" s="83" t="s">
        <v>2909</v>
      </c>
      <c r="BU5" s="87">
        <v>24451223.57</v>
      </c>
      <c r="BV5" s="87">
        <v>29350000</v>
      </c>
      <c r="BW5" s="87">
        <v>9783333.333333334</v>
      </c>
      <c r="BX5" s="87">
        <v>21049932.349999994</v>
      </c>
      <c r="BY5" s="87">
        <v>11266599.016666666</v>
      </c>
      <c r="BZ5" s="84">
        <v>115.16114838160135</v>
      </c>
      <c r="CA5" s="83" t="s">
        <v>2909</v>
      </c>
      <c r="CB5" s="87">
        <v>43692582.640000001</v>
      </c>
      <c r="CC5" s="87">
        <v>71929147.170000002</v>
      </c>
      <c r="CD5" s="87">
        <v>23976382.390000001</v>
      </c>
      <c r="CE5" s="87">
        <v>39034431.690000013</v>
      </c>
      <c r="CF5" s="87">
        <v>15058049.300000001</v>
      </c>
      <c r="CG5" s="84">
        <v>62.803675112724122</v>
      </c>
      <c r="CH5" s="83" t="s">
        <v>2909</v>
      </c>
      <c r="CI5" s="87">
        <v>7393811.3399999999</v>
      </c>
      <c r="CJ5" s="87">
        <v>20200000</v>
      </c>
      <c r="CK5" s="87">
        <v>6733333.333333333</v>
      </c>
      <c r="CL5" s="87">
        <v>10542974.27</v>
      </c>
      <c r="CM5" s="87">
        <v>3809640.9366666665</v>
      </c>
      <c r="CN5" s="84">
        <v>56.578825792079201</v>
      </c>
      <c r="CO5" s="83" t="s">
        <v>2909</v>
      </c>
      <c r="CP5" s="87">
        <v>27926229.719999999</v>
      </c>
      <c r="CQ5" s="87">
        <v>48092000</v>
      </c>
      <c r="CR5" s="87">
        <v>16030666.666666668</v>
      </c>
      <c r="CS5" s="87">
        <v>23120056.549999997</v>
      </c>
      <c r="CT5" s="87">
        <v>7089389.8833333338</v>
      </c>
      <c r="CU5" s="84">
        <v>44.223924249355406</v>
      </c>
      <c r="CV5" s="83" t="s">
        <v>2909</v>
      </c>
      <c r="CW5" s="87">
        <v>9790056.0700000003</v>
      </c>
      <c r="CX5" s="87">
        <v>19447000</v>
      </c>
      <c r="CY5" s="87">
        <v>6482333.333333334</v>
      </c>
      <c r="CZ5" s="87">
        <v>11203378.089999998</v>
      </c>
      <c r="DA5" s="87">
        <v>4721044.7566666668</v>
      </c>
      <c r="DB5" s="84">
        <v>72.829404381138474</v>
      </c>
      <c r="DC5" s="83" t="s">
        <v>2909</v>
      </c>
      <c r="DD5" s="87">
        <v>7794554.9699999997</v>
      </c>
      <c r="DE5" s="87">
        <v>21000000</v>
      </c>
      <c r="DF5" s="87">
        <v>7000000</v>
      </c>
      <c r="DG5" s="87">
        <v>9544477.2699999958</v>
      </c>
      <c r="DH5" s="87">
        <v>2544477.27</v>
      </c>
      <c r="DI5" s="84">
        <v>36.349675285714284</v>
      </c>
      <c r="DJ5" s="83" t="s">
        <v>2909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1061960746.9399999</v>
      </c>
      <c r="DM5" s="15">
        <f t="shared" si="0"/>
        <v>353986915.64666659</v>
      </c>
      <c r="DN5" s="15">
        <f>F5+M5+T5+AA5+AH5+AO5+AV5+BC5+BJ5+BQ5+BX5+CE5+CL5+CS5+CZ5+DG5</f>
        <v>582907952.70000017</v>
      </c>
      <c r="DO5" s="15">
        <f>DN5-DM5</f>
        <v>228921037.05333358</v>
      </c>
      <c r="DP5" s="15">
        <f>DO5/DM5*100</f>
        <v>64.669349892534441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87">
        <v>1745727.89</v>
      </c>
      <c r="D6" s="87">
        <v>1600000</v>
      </c>
      <c r="E6" s="87">
        <v>533333.33333333337</v>
      </c>
      <c r="F6" s="87">
        <v>403050</v>
      </c>
      <c r="G6" s="87">
        <v>-130283.33333333334</v>
      </c>
      <c r="H6" s="84">
        <v>-24.428125000000001</v>
      </c>
      <c r="I6" s="83" t="s">
        <v>2910</v>
      </c>
      <c r="J6" s="87">
        <v>144041.49</v>
      </c>
      <c r="K6" s="87">
        <v>250000</v>
      </c>
      <c r="L6" s="87">
        <v>83333.333333333343</v>
      </c>
      <c r="M6" s="87">
        <v>77800</v>
      </c>
      <c r="N6" s="87">
        <v>-5533.3333333333339</v>
      </c>
      <c r="O6" s="134">
        <v>-6.64</v>
      </c>
      <c r="P6" s="133" t="s">
        <v>2910</v>
      </c>
      <c r="Q6" s="87">
        <v>161606.82999999999</v>
      </c>
      <c r="R6" s="87">
        <v>305100</v>
      </c>
      <c r="S6" s="87">
        <v>101700</v>
      </c>
      <c r="T6" s="87">
        <v>190100</v>
      </c>
      <c r="U6" s="87">
        <v>88400</v>
      </c>
      <c r="V6" s="84">
        <v>86.922320550639128</v>
      </c>
      <c r="W6" s="83" t="s">
        <v>2909</v>
      </c>
      <c r="X6" s="87">
        <v>75018.77</v>
      </c>
      <c r="Y6" s="87">
        <v>150000</v>
      </c>
      <c r="Z6" s="87">
        <v>50000</v>
      </c>
      <c r="AA6" s="87">
        <v>61400</v>
      </c>
      <c r="AB6" s="87">
        <v>11400</v>
      </c>
      <c r="AC6" s="84">
        <v>22.8</v>
      </c>
      <c r="AD6" s="83" t="s">
        <v>2909</v>
      </c>
      <c r="AE6" s="87">
        <v>53129.29</v>
      </c>
      <c r="AF6" s="87">
        <v>90250</v>
      </c>
      <c r="AG6" s="87">
        <v>30083.333333333336</v>
      </c>
      <c r="AH6" s="87">
        <v>20850</v>
      </c>
      <c r="AI6" s="87">
        <v>-9233.3333333333339</v>
      </c>
      <c r="AJ6" s="84">
        <v>-30.692520775623269</v>
      </c>
      <c r="AK6" s="83" t="s">
        <v>2910</v>
      </c>
      <c r="AL6" s="87">
        <v>42027.19</v>
      </c>
      <c r="AM6" s="87">
        <v>120000</v>
      </c>
      <c r="AN6" s="87">
        <v>40000</v>
      </c>
      <c r="AO6" s="87">
        <v>57150</v>
      </c>
      <c r="AP6" s="87">
        <v>17150</v>
      </c>
      <c r="AQ6" s="84">
        <v>42.875</v>
      </c>
      <c r="AR6" s="83" t="s">
        <v>2909</v>
      </c>
      <c r="AS6" s="87">
        <v>168487.32</v>
      </c>
      <c r="AT6" s="87">
        <v>300000</v>
      </c>
      <c r="AU6" s="87">
        <v>100000</v>
      </c>
      <c r="AV6" s="87">
        <v>91700</v>
      </c>
      <c r="AW6" s="87">
        <v>-8300</v>
      </c>
      <c r="AX6" s="84">
        <v>-8.3000000000000007</v>
      </c>
      <c r="AY6" s="83" t="s">
        <v>2910</v>
      </c>
      <c r="AZ6" s="87">
        <v>79800.34</v>
      </c>
      <c r="BA6" s="87">
        <v>80000</v>
      </c>
      <c r="BB6" s="87">
        <v>26666.666666666668</v>
      </c>
      <c r="BC6" s="87">
        <v>48600</v>
      </c>
      <c r="BD6" s="87">
        <v>21933.333333333336</v>
      </c>
      <c r="BE6" s="84">
        <v>82.25</v>
      </c>
      <c r="BF6" s="83" t="s">
        <v>2909</v>
      </c>
      <c r="BG6" s="87">
        <v>65943.67</v>
      </c>
      <c r="BH6" s="87">
        <v>130000</v>
      </c>
      <c r="BI6" s="87">
        <v>43333.333333333328</v>
      </c>
      <c r="BJ6" s="87">
        <v>29000</v>
      </c>
      <c r="BK6" s="87">
        <v>-14333.333333333334</v>
      </c>
      <c r="BL6" s="84">
        <v>-33.076923076923073</v>
      </c>
      <c r="BM6" s="83" t="s">
        <v>2910</v>
      </c>
      <c r="BN6" s="87">
        <v>94610.37</v>
      </c>
      <c r="BO6" s="87">
        <v>140000</v>
      </c>
      <c r="BP6" s="87">
        <v>46666.666666666664</v>
      </c>
      <c r="BQ6" s="87">
        <v>42350</v>
      </c>
      <c r="BR6" s="87">
        <v>-4316.6666666666661</v>
      </c>
      <c r="BS6" s="84">
        <v>-9.25</v>
      </c>
      <c r="BT6" s="83" t="s">
        <v>2910</v>
      </c>
      <c r="BU6" s="87">
        <v>49564.77</v>
      </c>
      <c r="BV6" s="87">
        <v>80000</v>
      </c>
      <c r="BW6" s="87">
        <v>26666.666666666668</v>
      </c>
      <c r="BX6" s="87">
        <v>14500</v>
      </c>
      <c r="BY6" s="87">
        <v>-12166.666666666666</v>
      </c>
      <c r="BZ6" s="84">
        <v>-45.625</v>
      </c>
      <c r="CA6" s="83" t="s">
        <v>2910</v>
      </c>
      <c r="CB6" s="87">
        <v>207841.6</v>
      </c>
      <c r="CC6" s="87">
        <v>500000</v>
      </c>
      <c r="CD6" s="87">
        <v>166666.66666666669</v>
      </c>
      <c r="CE6" s="87">
        <v>219400</v>
      </c>
      <c r="CF6" s="87">
        <v>52733.333333333343</v>
      </c>
      <c r="CG6" s="84">
        <v>31.64</v>
      </c>
      <c r="CH6" s="83" t="s">
        <v>2909</v>
      </c>
      <c r="CI6" s="87">
        <v>6550.02</v>
      </c>
      <c r="CJ6" s="87">
        <v>17200</v>
      </c>
      <c r="CK6" s="87">
        <v>5733.333333333333</v>
      </c>
      <c r="CL6" s="87">
        <v>19200</v>
      </c>
      <c r="CM6" s="87">
        <v>13466.666666666668</v>
      </c>
      <c r="CN6" s="84">
        <v>234.88372093023256</v>
      </c>
      <c r="CO6" s="83" t="s">
        <v>2909</v>
      </c>
      <c r="CP6" s="87">
        <v>162641.76</v>
      </c>
      <c r="CQ6" s="87">
        <v>250000</v>
      </c>
      <c r="CR6" s="87">
        <v>83333.333333333343</v>
      </c>
      <c r="CS6" s="87">
        <v>110700</v>
      </c>
      <c r="CT6" s="87">
        <v>27366.666666666668</v>
      </c>
      <c r="CU6" s="84">
        <v>32.840000000000003</v>
      </c>
      <c r="CV6" s="83" t="s">
        <v>2909</v>
      </c>
      <c r="CW6" s="87">
        <v>27044.02</v>
      </c>
      <c r="CX6" s="87">
        <v>70000</v>
      </c>
      <c r="CY6" s="87">
        <v>23333.333333333332</v>
      </c>
      <c r="CZ6" s="87">
        <v>0</v>
      </c>
      <c r="DA6" s="87">
        <v>-23333.333333333332</v>
      </c>
      <c r="DB6" s="84">
        <v>-100</v>
      </c>
      <c r="DC6" s="83" t="s">
        <v>2910</v>
      </c>
      <c r="DD6" s="87">
        <v>10526.15</v>
      </c>
      <c r="DE6" s="87">
        <v>20000</v>
      </c>
      <c r="DF6" s="87">
        <v>6666.6666666666661</v>
      </c>
      <c r="DG6" s="87">
        <v>24750</v>
      </c>
      <c r="DH6" s="87">
        <v>18083.333333333332</v>
      </c>
      <c r="DI6" s="84">
        <v>271.25</v>
      </c>
      <c r="DJ6" s="83" t="s">
        <v>2909</v>
      </c>
      <c r="DK6" s="15">
        <f t="shared" ref="DK6:DK14" si="1">C6+J6+Q6+X6+AE6+AL6+AS6+AZ6+BG6+BN6+BU6+CB6+CI6+CP6+CW6+DD6</f>
        <v>3094561.4799999995</v>
      </c>
      <c r="DL6" s="15">
        <f t="shared" si="0"/>
        <v>4102550</v>
      </c>
      <c r="DM6" s="15">
        <f t="shared" si="0"/>
        <v>1367516.6666666667</v>
      </c>
      <c r="DN6" s="15">
        <f t="shared" ref="DN6:DN16" si="2">F6+M6+T6+AA6+AH6+AO6+AV6+BC6+BJ6+BQ6+BX6+CE6+CL6+CS6+CZ6+DG6</f>
        <v>1410550</v>
      </c>
      <c r="DO6" s="15">
        <f>DN6-DM6</f>
        <v>43033.333333333256</v>
      </c>
      <c r="DP6" s="15">
        <f t="shared" ref="DP6:DP14" si="3">DO6/DM6*100</f>
        <v>3.146823317205147</v>
      </c>
      <c r="DQ6" s="15" t="str">
        <f t="shared" ref="DQ6:DQ16" si="4">IF((DP6&gt;0),"OK","Not OK")</f>
        <v>OK</v>
      </c>
    </row>
    <row r="7" spans="1:121" s="25" customFormat="1" ht="14.25" customHeight="1">
      <c r="A7" s="36" t="s">
        <v>2794</v>
      </c>
      <c r="B7" s="36" t="s">
        <v>2795</v>
      </c>
      <c r="C7" s="87">
        <v>5214819.43</v>
      </c>
      <c r="D7" s="87">
        <v>6000000</v>
      </c>
      <c r="E7" s="87">
        <v>2000000</v>
      </c>
      <c r="F7" s="87">
        <v>4151711.57</v>
      </c>
      <c r="G7" s="87">
        <v>2151711.5699999998</v>
      </c>
      <c r="H7" s="84">
        <v>107.5855785</v>
      </c>
      <c r="I7" s="83" t="s">
        <v>2909</v>
      </c>
      <c r="J7" s="87">
        <v>1086056.1299999999</v>
      </c>
      <c r="K7" s="87">
        <v>2000000</v>
      </c>
      <c r="L7" s="87">
        <v>666666.66666666674</v>
      </c>
      <c r="M7" s="87">
        <v>230172.84</v>
      </c>
      <c r="N7" s="87">
        <v>-436493.82666666672</v>
      </c>
      <c r="O7" s="134">
        <v>-65.474074000000002</v>
      </c>
      <c r="P7" s="133" t="s">
        <v>2910</v>
      </c>
      <c r="Q7" s="87">
        <v>140609.87</v>
      </c>
      <c r="R7" s="87">
        <v>269200</v>
      </c>
      <c r="S7" s="87">
        <v>89733.333333333343</v>
      </c>
      <c r="T7" s="87">
        <v>113981</v>
      </c>
      <c r="U7" s="87">
        <v>24247.666666666668</v>
      </c>
      <c r="V7" s="84">
        <v>27.021916790490341</v>
      </c>
      <c r="W7" s="83" t="s">
        <v>2909</v>
      </c>
      <c r="X7" s="87">
        <v>17709.64</v>
      </c>
      <c r="Y7" s="87">
        <v>60000</v>
      </c>
      <c r="Z7" s="87">
        <v>20000</v>
      </c>
      <c r="AA7" s="87">
        <v>110913</v>
      </c>
      <c r="AB7" s="87">
        <v>90913</v>
      </c>
      <c r="AC7" s="84">
        <v>454.565</v>
      </c>
      <c r="AD7" s="83" t="s">
        <v>2909</v>
      </c>
      <c r="AE7" s="87">
        <v>20606.21</v>
      </c>
      <c r="AF7" s="87">
        <v>165000</v>
      </c>
      <c r="AG7" s="87">
        <v>55000</v>
      </c>
      <c r="AH7" s="87">
        <v>29829</v>
      </c>
      <c r="AI7" s="87">
        <v>-25171</v>
      </c>
      <c r="AJ7" s="84">
        <v>-45.765454545454546</v>
      </c>
      <c r="AK7" s="83" t="s">
        <v>2910</v>
      </c>
      <c r="AL7" s="87">
        <v>20258.59</v>
      </c>
      <c r="AM7" s="87">
        <v>50000</v>
      </c>
      <c r="AN7" s="87">
        <v>16666.666666666668</v>
      </c>
      <c r="AO7" s="87">
        <v>32695</v>
      </c>
      <c r="AP7" s="87">
        <v>16028.333333333332</v>
      </c>
      <c r="AQ7" s="84">
        <v>96.17</v>
      </c>
      <c r="AR7" s="83" t="s">
        <v>2909</v>
      </c>
      <c r="AS7" s="87">
        <v>145623.51999999999</v>
      </c>
      <c r="AT7" s="87">
        <v>300000</v>
      </c>
      <c r="AU7" s="87">
        <v>100000</v>
      </c>
      <c r="AV7" s="87">
        <v>25745.75</v>
      </c>
      <c r="AW7" s="87">
        <v>-74254.25</v>
      </c>
      <c r="AX7" s="84">
        <v>-74.254249999999999</v>
      </c>
      <c r="AY7" s="83" t="s">
        <v>2910</v>
      </c>
      <c r="AZ7" s="87">
        <v>35140.300000000003</v>
      </c>
      <c r="BA7" s="87">
        <v>40000</v>
      </c>
      <c r="BB7" s="87">
        <v>13333.333333333334</v>
      </c>
      <c r="BC7" s="87">
        <v>62672.75</v>
      </c>
      <c r="BD7" s="87">
        <v>49339.416666666672</v>
      </c>
      <c r="BE7" s="84">
        <v>370.04562499999997</v>
      </c>
      <c r="BF7" s="83" t="s">
        <v>2909</v>
      </c>
      <c r="BG7" s="87">
        <v>60945.51</v>
      </c>
      <c r="BH7" s="87">
        <v>150000</v>
      </c>
      <c r="BI7" s="87">
        <v>50000</v>
      </c>
      <c r="BJ7" s="87">
        <v>7155.25</v>
      </c>
      <c r="BK7" s="87">
        <v>-42844.75</v>
      </c>
      <c r="BL7" s="84">
        <v>-85.689499999999995</v>
      </c>
      <c r="BM7" s="83" t="s">
        <v>2910</v>
      </c>
      <c r="BN7" s="87">
        <v>112778.02</v>
      </c>
      <c r="BO7" s="87">
        <v>240000</v>
      </c>
      <c r="BP7" s="87">
        <v>80000</v>
      </c>
      <c r="BQ7" s="87">
        <v>56668</v>
      </c>
      <c r="BR7" s="87">
        <v>-23332</v>
      </c>
      <c r="BS7" s="84">
        <v>-29.164999999999999</v>
      </c>
      <c r="BT7" s="83" t="s">
        <v>2910</v>
      </c>
      <c r="BU7" s="87">
        <v>80299.08</v>
      </c>
      <c r="BV7" s="87">
        <v>150000</v>
      </c>
      <c r="BW7" s="87">
        <v>50000</v>
      </c>
      <c r="BX7" s="87">
        <v>48220.5</v>
      </c>
      <c r="BY7" s="87">
        <v>-1779.5</v>
      </c>
      <c r="BZ7" s="84">
        <v>-3.5590000000000002</v>
      </c>
      <c r="CA7" s="83" t="s">
        <v>2910</v>
      </c>
      <c r="CB7" s="87">
        <v>36446.199999999997</v>
      </c>
      <c r="CC7" s="87">
        <v>105266.7</v>
      </c>
      <c r="CD7" s="87">
        <v>35088.9</v>
      </c>
      <c r="CE7" s="87">
        <v>61241</v>
      </c>
      <c r="CF7" s="87">
        <v>26152.1</v>
      </c>
      <c r="CG7" s="84">
        <v>74.530977032622857</v>
      </c>
      <c r="CH7" s="83" t="s">
        <v>2909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5"/>
      <c r="CO7" s="83" t="s">
        <v>2909</v>
      </c>
      <c r="CP7" s="87">
        <v>553.41999999999996</v>
      </c>
      <c r="CQ7" s="87">
        <v>0</v>
      </c>
      <c r="CR7" s="87">
        <v>0</v>
      </c>
      <c r="CS7" s="87">
        <v>1615</v>
      </c>
      <c r="CT7" s="87">
        <v>1615</v>
      </c>
      <c r="CU7" s="85"/>
      <c r="CV7" s="83" t="s">
        <v>2909</v>
      </c>
      <c r="CW7" s="87">
        <v>0</v>
      </c>
      <c r="CX7" s="87">
        <v>1</v>
      </c>
      <c r="CY7" s="87">
        <v>0.33333333333333337</v>
      </c>
      <c r="CZ7" s="87">
        <v>37896</v>
      </c>
      <c r="DA7" s="87">
        <v>37895.666666666664</v>
      </c>
      <c r="DB7" s="84">
        <v>11368700</v>
      </c>
      <c r="DC7" s="83" t="s">
        <v>2909</v>
      </c>
      <c r="DD7" s="87">
        <v>12409.5</v>
      </c>
      <c r="DE7" s="87">
        <v>30000</v>
      </c>
      <c r="DF7" s="87">
        <v>10000</v>
      </c>
      <c r="DG7" s="87">
        <v>0</v>
      </c>
      <c r="DH7" s="87">
        <v>-10000</v>
      </c>
      <c r="DI7" s="84">
        <v>-100</v>
      </c>
      <c r="DJ7" s="83" t="s">
        <v>2910</v>
      </c>
      <c r="DK7" s="15">
        <f t="shared" si="1"/>
        <v>6984255.4199999981</v>
      </c>
      <c r="DL7" s="15">
        <f t="shared" si="0"/>
        <v>9559467.6999999993</v>
      </c>
      <c r="DM7" s="15">
        <f t="shared" si="0"/>
        <v>3186489.2333333339</v>
      </c>
      <c r="DN7" s="15">
        <f t="shared" si="2"/>
        <v>4970516.66</v>
      </c>
      <c r="DO7" s="15">
        <f t="shared" ref="DO7:DO14" si="5">DN7-DM7</f>
        <v>1784027.4266666663</v>
      </c>
      <c r="DP7" s="15">
        <f t="shared" si="3"/>
        <v>55.987241632711395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87">
        <v>18485151.52</v>
      </c>
      <c r="D8" s="87">
        <v>20000000</v>
      </c>
      <c r="E8" s="87">
        <v>6666666.666666667</v>
      </c>
      <c r="F8" s="87">
        <v>8607564.0099999998</v>
      </c>
      <c r="G8" s="87">
        <v>1940897.3433333335</v>
      </c>
      <c r="H8" s="84">
        <v>29.113460150000002</v>
      </c>
      <c r="I8" s="83" t="s">
        <v>2909</v>
      </c>
      <c r="J8" s="87">
        <v>3556314.79</v>
      </c>
      <c r="K8" s="87">
        <v>6700000</v>
      </c>
      <c r="L8" s="87">
        <v>2233333.333333333</v>
      </c>
      <c r="M8" s="87">
        <v>2370383.71</v>
      </c>
      <c r="N8" s="87">
        <v>137050.37666666665</v>
      </c>
      <c r="O8" s="134">
        <v>6.1365840298507459</v>
      </c>
      <c r="P8" s="133" t="s">
        <v>2909</v>
      </c>
      <c r="Q8" s="87">
        <v>559118.64</v>
      </c>
      <c r="R8" s="87">
        <v>1091100</v>
      </c>
      <c r="S8" s="87">
        <v>363700</v>
      </c>
      <c r="T8" s="87">
        <v>274518.98</v>
      </c>
      <c r="U8" s="87">
        <v>-89181.02</v>
      </c>
      <c r="V8" s="84">
        <v>-24.520489414352486</v>
      </c>
      <c r="W8" s="83" t="s">
        <v>2910</v>
      </c>
      <c r="X8" s="87">
        <v>259061.56</v>
      </c>
      <c r="Y8" s="87">
        <v>530000</v>
      </c>
      <c r="Z8" s="87">
        <v>176666.66666666669</v>
      </c>
      <c r="AA8" s="87">
        <v>124217.44</v>
      </c>
      <c r="AB8" s="87">
        <v>-52449.226666666676</v>
      </c>
      <c r="AC8" s="84">
        <v>-29.688241509433965</v>
      </c>
      <c r="AD8" s="83" t="s">
        <v>2910</v>
      </c>
      <c r="AE8" s="87">
        <v>585999.18000000005</v>
      </c>
      <c r="AF8" s="87">
        <v>1564529.29</v>
      </c>
      <c r="AG8" s="87">
        <v>521509.76333333337</v>
      </c>
      <c r="AH8" s="87">
        <v>500987.5</v>
      </c>
      <c r="AI8" s="87">
        <v>-20522.263333333336</v>
      </c>
      <c r="AJ8" s="84">
        <v>-3.9351637833510935</v>
      </c>
      <c r="AK8" s="83" t="s">
        <v>2910</v>
      </c>
      <c r="AL8" s="87">
        <v>143044.19</v>
      </c>
      <c r="AM8" s="87">
        <v>515000</v>
      </c>
      <c r="AN8" s="87">
        <v>171666.66666666669</v>
      </c>
      <c r="AO8" s="87">
        <v>123263</v>
      </c>
      <c r="AP8" s="87">
        <v>-48403.666666666672</v>
      </c>
      <c r="AQ8" s="84">
        <v>-28.196310679611649</v>
      </c>
      <c r="AR8" s="83" t="s">
        <v>2910</v>
      </c>
      <c r="AS8" s="87">
        <v>411824.3</v>
      </c>
      <c r="AT8" s="87">
        <v>850000</v>
      </c>
      <c r="AU8" s="87">
        <v>283333.33333333337</v>
      </c>
      <c r="AV8" s="87">
        <v>364468.75</v>
      </c>
      <c r="AW8" s="87">
        <v>81135.416666666672</v>
      </c>
      <c r="AX8" s="84">
        <v>28.636029411764707</v>
      </c>
      <c r="AY8" s="83" t="s">
        <v>2909</v>
      </c>
      <c r="AZ8" s="87">
        <v>309692.90000000002</v>
      </c>
      <c r="BA8" s="87">
        <v>378510</v>
      </c>
      <c r="BB8" s="87">
        <v>126170</v>
      </c>
      <c r="BC8" s="87">
        <v>221050.25</v>
      </c>
      <c r="BD8" s="87">
        <v>94880.25</v>
      </c>
      <c r="BE8" s="84">
        <v>75.200324958389473</v>
      </c>
      <c r="BF8" s="83" t="s">
        <v>2909</v>
      </c>
      <c r="BG8" s="87">
        <v>478653.53</v>
      </c>
      <c r="BH8" s="87">
        <v>1165932</v>
      </c>
      <c r="BI8" s="87">
        <v>388644</v>
      </c>
      <c r="BJ8" s="87">
        <v>240925.1</v>
      </c>
      <c r="BK8" s="87">
        <v>-147718.9</v>
      </c>
      <c r="BL8" s="84">
        <v>-38.008794680993404</v>
      </c>
      <c r="BM8" s="83" t="s">
        <v>2910</v>
      </c>
      <c r="BN8" s="87">
        <v>543937.23</v>
      </c>
      <c r="BO8" s="87">
        <v>1100000</v>
      </c>
      <c r="BP8" s="87">
        <v>366666.66666666669</v>
      </c>
      <c r="BQ8" s="87">
        <v>210980.56</v>
      </c>
      <c r="BR8" s="87">
        <v>-155686.10666666669</v>
      </c>
      <c r="BS8" s="84">
        <v>-42.459847272727266</v>
      </c>
      <c r="BT8" s="83" t="s">
        <v>2910</v>
      </c>
      <c r="BU8" s="87">
        <v>186911.99</v>
      </c>
      <c r="BV8" s="87">
        <v>410000</v>
      </c>
      <c r="BW8" s="87">
        <v>136666.66666666669</v>
      </c>
      <c r="BX8" s="87">
        <v>203046</v>
      </c>
      <c r="BY8" s="87">
        <v>66379.333333333328</v>
      </c>
      <c r="BZ8" s="84">
        <v>48.570243902439024</v>
      </c>
      <c r="CA8" s="83" t="s">
        <v>2909</v>
      </c>
      <c r="CB8" s="87">
        <v>193085.67</v>
      </c>
      <c r="CC8" s="87">
        <v>568170.81000000006</v>
      </c>
      <c r="CD8" s="87">
        <v>189390.27</v>
      </c>
      <c r="CE8" s="87">
        <v>242201.87</v>
      </c>
      <c r="CF8" s="87">
        <v>52811.6</v>
      </c>
      <c r="CG8" s="84">
        <v>27.885065056404429</v>
      </c>
      <c r="CH8" s="83" t="s">
        <v>2909</v>
      </c>
      <c r="CI8" s="87">
        <v>78681.759999999995</v>
      </c>
      <c r="CJ8" s="87">
        <v>230000</v>
      </c>
      <c r="CK8" s="87">
        <v>76666.666666666672</v>
      </c>
      <c r="CL8" s="87">
        <v>63110.75</v>
      </c>
      <c r="CM8" s="87">
        <v>-13555.916666666668</v>
      </c>
      <c r="CN8" s="84">
        <v>-17.681630434782608</v>
      </c>
      <c r="CO8" s="83" t="s">
        <v>2910</v>
      </c>
      <c r="CP8" s="87">
        <v>504722.74</v>
      </c>
      <c r="CQ8" s="87">
        <v>1163100</v>
      </c>
      <c r="CR8" s="87">
        <v>387700</v>
      </c>
      <c r="CS8" s="87">
        <v>372796.42</v>
      </c>
      <c r="CT8" s="87">
        <v>-14903.58</v>
      </c>
      <c r="CU8" s="84">
        <v>-3.8441011091049782</v>
      </c>
      <c r="CV8" s="83" t="s">
        <v>2910</v>
      </c>
      <c r="CW8" s="87">
        <v>198829.71</v>
      </c>
      <c r="CX8" s="87">
        <v>581000</v>
      </c>
      <c r="CY8" s="87">
        <v>193666.66666666669</v>
      </c>
      <c r="CZ8" s="87">
        <v>243708.14</v>
      </c>
      <c r="DA8" s="87">
        <v>50041.473333333335</v>
      </c>
      <c r="DB8" s="84">
        <v>25.838970740103271</v>
      </c>
      <c r="DC8" s="83" t="s">
        <v>2909</v>
      </c>
      <c r="DD8" s="87">
        <v>193268.3</v>
      </c>
      <c r="DE8" s="87">
        <v>500000</v>
      </c>
      <c r="DF8" s="87">
        <v>166666.66666666669</v>
      </c>
      <c r="DG8" s="87">
        <v>156083.99000000002</v>
      </c>
      <c r="DH8" s="87">
        <v>-10582.676666666668</v>
      </c>
      <c r="DI8" s="84">
        <v>-6.3496059999999996</v>
      </c>
      <c r="DJ8" s="83" t="s">
        <v>2910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87">
        <v>146445934.15000001</v>
      </c>
      <c r="D9" s="87">
        <v>200000000</v>
      </c>
      <c r="E9" s="87">
        <v>66666666.666666664</v>
      </c>
      <c r="F9" s="87">
        <v>65047946.600000009</v>
      </c>
      <c r="G9" s="87">
        <v>-1618720.0666666667</v>
      </c>
      <c r="H9" s="84">
        <v>-2.4280800999999999</v>
      </c>
      <c r="I9" s="83" t="s">
        <v>2910</v>
      </c>
      <c r="J9" s="87">
        <v>18407607.690000001</v>
      </c>
      <c r="K9" s="87">
        <v>35000000</v>
      </c>
      <c r="L9" s="87">
        <v>11666666.666666666</v>
      </c>
      <c r="M9" s="87">
        <v>9982032.7100000009</v>
      </c>
      <c r="N9" s="87">
        <v>-1684633.9566666665</v>
      </c>
      <c r="O9" s="134">
        <v>-14.43971962857143</v>
      </c>
      <c r="P9" s="133" t="s">
        <v>2910</v>
      </c>
      <c r="Q9" s="87">
        <v>3645417.2</v>
      </c>
      <c r="R9" s="87">
        <v>6876470</v>
      </c>
      <c r="S9" s="87">
        <v>2292156.6666666665</v>
      </c>
      <c r="T9" s="87">
        <v>2260119.8199999998</v>
      </c>
      <c r="U9" s="87">
        <v>-32036.846666666668</v>
      </c>
      <c r="V9" s="84">
        <v>-1.3976726430857696</v>
      </c>
      <c r="W9" s="83" t="s">
        <v>2910</v>
      </c>
      <c r="X9" s="87">
        <v>2890043.26</v>
      </c>
      <c r="Y9" s="87">
        <v>5470000</v>
      </c>
      <c r="Z9" s="87">
        <v>1823333.3333333335</v>
      </c>
      <c r="AA9" s="87">
        <v>1786821.02</v>
      </c>
      <c r="AB9" s="87">
        <v>-36512.313333333332</v>
      </c>
      <c r="AC9" s="84">
        <v>-2.0025034734917733</v>
      </c>
      <c r="AD9" s="83" t="s">
        <v>2910</v>
      </c>
      <c r="AE9" s="87">
        <v>2500831.17</v>
      </c>
      <c r="AF9" s="87">
        <v>5694923.6299999999</v>
      </c>
      <c r="AG9" s="87">
        <v>1898307.8766666667</v>
      </c>
      <c r="AH9" s="87">
        <v>1628520.9200000002</v>
      </c>
      <c r="AI9" s="87">
        <v>-269786.95666666667</v>
      </c>
      <c r="AJ9" s="84">
        <v>-14.211970565090791</v>
      </c>
      <c r="AK9" s="83" t="s">
        <v>2910</v>
      </c>
      <c r="AL9" s="87">
        <v>1251140.3500000001</v>
      </c>
      <c r="AM9" s="87">
        <v>4050000</v>
      </c>
      <c r="AN9" s="87">
        <v>1350000</v>
      </c>
      <c r="AO9" s="87">
        <v>1046206.47</v>
      </c>
      <c r="AP9" s="87">
        <v>-303793.53000000003</v>
      </c>
      <c r="AQ9" s="84">
        <v>-22.503224444444442</v>
      </c>
      <c r="AR9" s="83" t="s">
        <v>2910</v>
      </c>
      <c r="AS9" s="87">
        <v>3731937.49</v>
      </c>
      <c r="AT9" s="87">
        <v>8000000</v>
      </c>
      <c r="AU9" s="87">
        <v>2666666.666666667</v>
      </c>
      <c r="AV9" s="87">
        <v>2073811.75</v>
      </c>
      <c r="AW9" s="87">
        <v>-592854.91666666663</v>
      </c>
      <c r="AX9" s="84">
        <v>-22.232059374999999</v>
      </c>
      <c r="AY9" s="83" t="s">
        <v>2910</v>
      </c>
      <c r="AZ9" s="87">
        <v>3383244.81</v>
      </c>
      <c r="BA9" s="87">
        <v>5560000</v>
      </c>
      <c r="BB9" s="87">
        <v>1853333.3333333333</v>
      </c>
      <c r="BC9" s="87">
        <v>2326440.15</v>
      </c>
      <c r="BD9" s="87">
        <v>473106.81666666671</v>
      </c>
      <c r="BE9" s="84">
        <v>25.527346223021581</v>
      </c>
      <c r="BF9" s="83" t="s">
        <v>2909</v>
      </c>
      <c r="BG9" s="87">
        <v>3370664.75</v>
      </c>
      <c r="BH9" s="87">
        <v>6479000</v>
      </c>
      <c r="BI9" s="87">
        <v>2159666.6666666665</v>
      </c>
      <c r="BJ9" s="87">
        <v>1857685.45</v>
      </c>
      <c r="BK9" s="87">
        <v>-301981.21666666667</v>
      </c>
      <c r="BL9" s="84">
        <v>-13.982769717549004</v>
      </c>
      <c r="BM9" s="83" t="s">
        <v>2910</v>
      </c>
      <c r="BN9" s="87">
        <v>3224083.2</v>
      </c>
      <c r="BO9" s="87">
        <v>6000000</v>
      </c>
      <c r="BP9" s="87">
        <v>2000000</v>
      </c>
      <c r="BQ9" s="87">
        <v>1912697</v>
      </c>
      <c r="BR9" s="87">
        <v>-87303</v>
      </c>
      <c r="BS9" s="84">
        <v>-4.3651499999999999</v>
      </c>
      <c r="BT9" s="83" t="s">
        <v>2910</v>
      </c>
      <c r="BU9" s="87">
        <v>1914454.68</v>
      </c>
      <c r="BV9" s="87">
        <v>4100000</v>
      </c>
      <c r="BW9" s="87">
        <v>1366666.6666666667</v>
      </c>
      <c r="BX9" s="87">
        <v>1454976.5</v>
      </c>
      <c r="BY9" s="87">
        <v>88309.833333333343</v>
      </c>
      <c r="BZ9" s="84">
        <v>6.4616951219512195</v>
      </c>
      <c r="CA9" s="83" t="s">
        <v>2909</v>
      </c>
      <c r="CB9" s="87">
        <v>2050943.34</v>
      </c>
      <c r="CC9" s="87">
        <v>5956052.6699999999</v>
      </c>
      <c r="CD9" s="87">
        <v>1985350.89</v>
      </c>
      <c r="CE9" s="87">
        <v>2286171</v>
      </c>
      <c r="CF9" s="87">
        <v>300820.11</v>
      </c>
      <c r="CG9" s="84">
        <v>15.151987062599297</v>
      </c>
      <c r="CH9" s="83" t="s">
        <v>2909</v>
      </c>
      <c r="CI9" s="87">
        <v>494318.23</v>
      </c>
      <c r="CJ9" s="87">
        <v>1600000</v>
      </c>
      <c r="CK9" s="87">
        <v>533333.33333333337</v>
      </c>
      <c r="CL9" s="87">
        <v>450277.36</v>
      </c>
      <c r="CM9" s="87">
        <v>-83055.973333333342</v>
      </c>
      <c r="CN9" s="84">
        <v>-15.572995000000001</v>
      </c>
      <c r="CO9" s="83" t="s">
        <v>2910</v>
      </c>
      <c r="CP9" s="87">
        <v>3679849.78</v>
      </c>
      <c r="CQ9" s="87">
        <v>8425000</v>
      </c>
      <c r="CR9" s="87">
        <v>2808333.3333333335</v>
      </c>
      <c r="CS9" s="87">
        <v>2899416.16</v>
      </c>
      <c r="CT9" s="87">
        <v>91082.82666666666</v>
      </c>
      <c r="CU9" s="84">
        <v>3.2433054005934721</v>
      </c>
      <c r="CV9" s="83" t="s">
        <v>2909</v>
      </c>
      <c r="CW9" s="87">
        <v>1585727.16</v>
      </c>
      <c r="CX9" s="87">
        <v>4386000</v>
      </c>
      <c r="CY9" s="87">
        <v>1462000</v>
      </c>
      <c r="CZ9" s="87">
        <v>1229477.27</v>
      </c>
      <c r="DA9" s="87">
        <v>-232522.73</v>
      </c>
      <c r="DB9" s="84">
        <v>-15.904427496580027</v>
      </c>
      <c r="DC9" s="83" t="s">
        <v>2910</v>
      </c>
      <c r="DD9" s="87">
        <v>1743317.44</v>
      </c>
      <c r="DE9" s="87">
        <v>5000000</v>
      </c>
      <c r="DF9" s="87">
        <v>1666666.6666666667</v>
      </c>
      <c r="DG9" s="87">
        <v>1394795.88</v>
      </c>
      <c r="DH9" s="87">
        <v>-271870.78666666668</v>
      </c>
      <c r="DI9" s="84">
        <v>-16.312247200000002</v>
      </c>
      <c r="DJ9" s="83" t="s">
        <v>2910</v>
      </c>
      <c r="DK9" s="15">
        <f t="shared" si="1"/>
        <v>200319514.69999996</v>
      </c>
      <c r="DL9" s="15">
        <f t="shared" ref="DL9:DM15" si="6">D10+K9+R9+Y9+AF9+AM9+AT9+BA9+BH9+BO9+BV9+CC9+CJ9+CQ9+CX9+DE9</f>
        <v>272597446.29999995</v>
      </c>
      <c r="DM9" s="15">
        <f t="shared" si="6"/>
        <v>90865815.433333337</v>
      </c>
      <c r="DN9" s="15">
        <f t="shared" si="2"/>
        <v>99637396.059999987</v>
      </c>
      <c r="DO9" s="15">
        <f t="shared" si="5"/>
        <v>8771580.6266666502</v>
      </c>
      <c r="DP9" s="15">
        <f t="shared" si="3"/>
        <v>9.6533339681546195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87">
        <v>129653238.33</v>
      </c>
      <c r="D10" s="87">
        <v>160000000</v>
      </c>
      <c r="E10" s="87">
        <v>53333333.333333336</v>
      </c>
      <c r="F10" s="87">
        <v>53521278.979999997</v>
      </c>
      <c r="G10" s="87">
        <v>187945.64666666667</v>
      </c>
      <c r="H10" s="84">
        <v>0.35239808750000001</v>
      </c>
      <c r="I10" s="83" t="s">
        <v>2909</v>
      </c>
      <c r="J10" s="87">
        <v>30848633.98</v>
      </c>
      <c r="K10" s="87">
        <v>43000000</v>
      </c>
      <c r="L10" s="87">
        <v>14333333.333333334</v>
      </c>
      <c r="M10" s="87">
        <v>24954107.289999995</v>
      </c>
      <c r="N10" s="87">
        <v>10620773.956666667</v>
      </c>
      <c r="O10" s="134">
        <v>74.098422953488367</v>
      </c>
      <c r="P10" s="133" t="s">
        <v>2909</v>
      </c>
      <c r="Q10" s="87">
        <v>2073564.19</v>
      </c>
      <c r="R10" s="87">
        <v>3926550</v>
      </c>
      <c r="S10" s="87">
        <v>1308850</v>
      </c>
      <c r="T10" s="87">
        <v>1206244.7700000003</v>
      </c>
      <c r="U10" s="87">
        <v>-102605.23</v>
      </c>
      <c r="V10" s="84">
        <v>-7.8393421706077859</v>
      </c>
      <c r="W10" s="83" t="s">
        <v>2910</v>
      </c>
      <c r="X10" s="87">
        <v>23636.6</v>
      </c>
      <c r="Y10" s="87">
        <v>1613506.35</v>
      </c>
      <c r="Z10" s="87">
        <v>537835.44999999995</v>
      </c>
      <c r="AA10" s="87">
        <v>632926.06999999995</v>
      </c>
      <c r="AB10" s="87">
        <v>95090.62</v>
      </c>
      <c r="AC10" s="84">
        <v>17.680244022590923</v>
      </c>
      <c r="AD10" s="83" t="s">
        <v>2909</v>
      </c>
      <c r="AE10" s="87">
        <v>1443166.45</v>
      </c>
      <c r="AF10" s="87">
        <v>2997436.05</v>
      </c>
      <c r="AG10" s="87">
        <v>999145.35</v>
      </c>
      <c r="AH10" s="87">
        <v>1025584.57</v>
      </c>
      <c r="AI10" s="87">
        <v>26439.22</v>
      </c>
      <c r="AJ10" s="84">
        <v>2.6461835607802211</v>
      </c>
      <c r="AK10" s="83" t="s">
        <v>2909</v>
      </c>
      <c r="AL10" s="87">
        <v>337513.98</v>
      </c>
      <c r="AM10" s="87">
        <v>760000</v>
      </c>
      <c r="AN10" s="87">
        <v>253333.33333333337</v>
      </c>
      <c r="AO10" s="87">
        <v>218300.35</v>
      </c>
      <c r="AP10" s="87">
        <v>-35032.983333333337</v>
      </c>
      <c r="AQ10" s="84">
        <v>-13.828809210526314</v>
      </c>
      <c r="AR10" s="83" t="s">
        <v>2910</v>
      </c>
      <c r="AS10" s="87">
        <v>1905302.59</v>
      </c>
      <c r="AT10" s="87">
        <v>4000000</v>
      </c>
      <c r="AU10" s="87">
        <v>1333333.3333333335</v>
      </c>
      <c r="AV10" s="87">
        <v>2171179.0000000005</v>
      </c>
      <c r="AW10" s="87">
        <v>837845.66666666663</v>
      </c>
      <c r="AX10" s="84">
        <v>62.838425000000001</v>
      </c>
      <c r="AY10" s="83" t="s">
        <v>2909</v>
      </c>
      <c r="AZ10" s="87">
        <v>1287815.72</v>
      </c>
      <c r="BA10" s="87">
        <v>2397500</v>
      </c>
      <c r="BB10" s="87">
        <v>799166.66666666674</v>
      </c>
      <c r="BC10" s="87">
        <v>681545.17999999993</v>
      </c>
      <c r="BD10" s="87">
        <v>-117621.48666666666</v>
      </c>
      <c r="BE10" s="84">
        <v>-14.718017101147028</v>
      </c>
      <c r="BF10" s="83" t="s">
        <v>2910</v>
      </c>
      <c r="BG10" s="87">
        <v>815056.32</v>
      </c>
      <c r="BH10" s="87">
        <v>1612462.55</v>
      </c>
      <c r="BI10" s="87">
        <v>537487.51666666672</v>
      </c>
      <c r="BJ10" s="87">
        <v>652103.8600000001</v>
      </c>
      <c r="BK10" s="87">
        <v>114616.34333333335</v>
      </c>
      <c r="BL10" s="84">
        <v>21.324466109305916</v>
      </c>
      <c r="BM10" s="83" t="s">
        <v>2909</v>
      </c>
      <c r="BN10" s="87">
        <v>2041513.32</v>
      </c>
      <c r="BO10" s="87">
        <v>3500000</v>
      </c>
      <c r="BP10" s="87">
        <v>1166666.6666666665</v>
      </c>
      <c r="BQ10" s="87">
        <v>1218984.3</v>
      </c>
      <c r="BR10" s="87">
        <v>52317.633333333339</v>
      </c>
      <c r="BS10" s="84">
        <v>4.4843685714285719</v>
      </c>
      <c r="BT10" s="83" t="s">
        <v>2909</v>
      </c>
      <c r="BU10" s="87">
        <v>1381873.04</v>
      </c>
      <c r="BV10" s="87">
        <v>2700000</v>
      </c>
      <c r="BW10" s="87">
        <v>900000</v>
      </c>
      <c r="BX10" s="87">
        <v>1111006.83</v>
      </c>
      <c r="BY10" s="87">
        <v>211006.83</v>
      </c>
      <c r="BZ10" s="84">
        <v>23.445203333333335</v>
      </c>
      <c r="CA10" s="83" t="s">
        <v>2909</v>
      </c>
      <c r="CB10" s="87">
        <v>893948.18</v>
      </c>
      <c r="CC10" s="87">
        <v>2438798.85</v>
      </c>
      <c r="CD10" s="87">
        <v>812932.95</v>
      </c>
      <c r="CE10" s="87">
        <v>982098.39999999991</v>
      </c>
      <c r="CF10" s="87">
        <v>169165.45</v>
      </c>
      <c r="CG10" s="84">
        <v>20.809274614837545</v>
      </c>
      <c r="CH10" s="83" t="s">
        <v>2909</v>
      </c>
      <c r="CI10" s="87">
        <v>129905.78</v>
      </c>
      <c r="CJ10" s="87">
        <v>410000</v>
      </c>
      <c r="CK10" s="87">
        <v>136666.66666666669</v>
      </c>
      <c r="CL10" s="87">
        <v>193199.82</v>
      </c>
      <c r="CM10" s="87">
        <v>56533.153333333335</v>
      </c>
      <c r="CN10" s="84">
        <v>41.365721951219513</v>
      </c>
      <c r="CO10" s="83" t="s">
        <v>2909</v>
      </c>
      <c r="CP10" s="87">
        <v>1737160.54</v>
      </c>
      <c r="CQ10" s="87">
        <v>2926000</v>
      </c>
      <c r="CR10" s="87">
        <v>975333.33333333337</v>
      </c>
      <c r="CS10" s="87">
        <v>1000308.8599999999</v>
      </c>
      <c r="CT10" s="87">
        <v>24975.526666666665</v>
      </c>
      <c r="CU10" s="84">
        <v>2.5607170198222833</v>
      </c>
      <c r="CV10" s="83" t="s">
        <v>2909</v>
      </c>
      <c r="CW10" s="87">
        <v>419348.72</v>
      </c>
      <c r="CX10" s="87">
        <v>1170000</v>
      </c>
      <c r="CY10" s="87">
        <v>390000</v>
      </c>
      <c r="CZ10" s="87">
        <v>682633.41</v>
      </c>
      <c r="DA10" s="87">
        <v>292633.40999999997</v>
      </c>
      <c r="DB10" s="84">
        <v>75.034207692307689</v>
      </c>
      <c r="DC10" s="83" t="s">
        <v>2909</v>
      </c>
      <c r="DD10" s="87">
        <v>429650.28</v>
      </c>
      <c r="DE10" s="87">
        <v>1100000</v>
      </c>
      <c r="DF10" s="87">
        <v>366666.66666666669</v>
      </c>
      <c r="DG10" s="87">
        <v>415294.45</v>
      </c>
      <c r="DH10" s="87">
        <v>48627.78333333334</v>
      </c>
      <c r="DI10" s="84">
        <v>13.262122727272727</v>
      </c>
      <c r="DJ10" s="83" t="s">
        <v>2909</v>
      </c>
      <c r="DK10" s="15">
        <f t="shared" si="1"/>
        <v>175421328.01999995</v>
      </c>
      <c r="DL10" s="15">
        <f t="shared" si="6"/>
        <v>77552253.799999982</v>
      </c>
      <c r="DM10" s="15">
        <f t="shared" si="6"/>
        <v>25850751.266666669</v>
      </c>
      <c r="DN10" s="15">
        <f t="shared" si="2"/>
        <v>90666796.139999971</v>
      </c>
      <c r="DO10" s="15">
        <f t="shared" si="5"/>
        <v>64816044.873333305</v>
      </c>
      <c r="DP10" s="15">
        <f t="shared" si="3"/>
        <v>250.7317648323457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87">
        <v>2498794.5499999998</v>
      </c>
      <c r="D11" s="87">
        <v>3000000</v>
      </c>
      <c r="E11" s="87">
        <v>1000000</v>
      </c>
      <c r="F11" s="87">
        <v>400514.52</v>
      </c>
      <c r="G11" s="87">
        <v>-599485.48</v>
      </c>
      <c r="H11" s="84">
        <v>-59.948548000000002</v>
      </c>
      <c r="I11" s="83" t="s">
        <v>2910</v>
      </c>
      <c r="J11" s="87">
        <v>437657.62</v>
      </c>
      <c r="K11" s="87">
        <v>500000</v>
      </c>
      <c r="L11" s="87">
        <v>166666.66666666669</v>
      </c>
      <c r="M11" s="87">
        <v>163928</v>
      </c>
      <c r="N11" s="87">
        <v>-2738.666666666667</v>
      </c>
      <c r="O11" s="134">
        <v>-1.6432</v>
      </c>
      <c r="P11" s="133" t="s">
        <v>2910</v>
      </c>
      <c r="Q11" s="87">
        <v>17815.09</v>
      </c>
      <c r="R11" s="87">
        <v>30330</v>
      </c>
      <c r="S11" s="87">
        <v>10110</v>
      </c>
      <c r="T11" s="87">
        <v>5452</v>
      </c>
      <c r="U11" s="87">
        <v>-4658</v>
      </c>
      <c r="V11" s="84">
        <v>-46.073194856577643</v>
      </c>
      <c r="W11" s="83" t="s">
        <v>2910</v>
      </c>
      <c r="X11" s="87">
        <v>266927.75</v>
      </c>
      <c r="Y11" s="87">
        <v>570000</v>
      </c>
      <c r="Z11" s="87">
        <v>190000</v>
      </c>
      <c r="AA11" s="87">
        <v>121580</v>
      </c>
      <c r="AB11" s="87">
        <v>-68420</v>
      </c>
      <c r="AC11" s="84">
        <v>-36.010526315789477</v>
      </c>
      <c r="AD11" s="83" t="s">
        <v>2910</v>
      </c>
      <c r="AE11" s="87">
        <v>401873.78</v>
      </c>
      <c r="AF11" s="87">
        <v>738126.25</v>
      </c>
      <c r="AG11" s="87">
        <v>246042.08333333334</v>
      </c>
      <c r="AH11" s="87">
        <v>225895.5</v>
      </c>
      <c r="AI11" s="87">
        <v>-20146.583333333336</v>
      </c>
      <c r="AJ11" s="84">
        <v>-8.1882672510292114</v>
      </c>
      <c r="AK11" s="83" t="s">
        <v>2910</v>
      </c>
      <c r="AL11" s="87">
        <v>366.59</v>
      </c>
      <c r="AM11" s="87">
        <v>5000</v>
      </c>
      <c r="AN11" s="87">
        <v>1666.6666666666665</v>
      </c>
      <c r="AO11" s="87">
        <v>14350.5</v>
      </c>
      <c r="AP11" s="87">
        <v>12683.833333333334</v>
      </c>
      <c r="AQ11" s="84">
        <v>761.03</v>
      </c>
      <c r="AR11" s="83" t="s">
        <v>2909</v>
      </c>
      <c r="AS11" s="87">
        <v>1029011.3</v>
      </c>
      <c r="AT11" s="87">
        <v>2000000</v>
      </c>
      <c r="AU11" s="87">
        <v>666666.66666666674</v>
      </c>
      <c r="AV11" s="87">
        <v>379239.75</v>
      </c>
      <c r="AW11" s="87">
        <v>-287426.91666666669</v>
      </c>
      <c r="AX11" s="84">
        <v>-43.114037500000002</v>
      </c>
      <c r="AY11" s="83" t="s">
        <v>2910</v>
      </c>
      <c r="AZ11" s="87">
        <v>254627.52</v>
      </c>
      <c r="BA11" s="87">
        <v>483800</v>
      </c>
      <c r="BB11" s="87">
        <v>161266.66666666669</v>
      </c>
      <c r="BC11" s="87">
        <v>131586</v>
      </c>
      <c r="BD11" s="87">
        <v>-29680.666666666668</v>
      </c>
      <c r="BE11" s="84">
        <v>-18.404712691194707</v>
      </c>
      <c r="BF11" s="83" t="s">
        <v>2910</v>
      </c>
      <c r="BG11" s="87">
        <v>69210.600000000006</v>
      </c>
      <c r="BH11" s="87">
        <v>141336</v>
      </c>
      <c r="BI11" s="87">
        <v>47112</v>
      </c>
      <c r="BJ11" s="87">
        <v>23355.75</v>
      </c>
      <c r="BK11" s="87">
        <v>-23756.25</v>
      </c>
      <c r="BL11" s="84">
        <v>-50.42505094243505</v>
      </c>
      <c r="BM11" s="83" t="s">
        <v>2910</v>
      </c>
      <c r="BN11" s="87">
        <v>121206.54</v>
      </c>
      <c r="BO11" s="87">
        <v>180000</v>
      </c>
      <c r="BP11" s="87">
        <v>60000</v>
      </c>
      <c r="BQ11" s="87">
        <v>65184.82</v>
      </c>
      <c r="BR11" s="87">
        <v>5184.82</v>
      </c>
      <c r="BS11" s="84">
        <v>8.6413666666666664</v>
      </c>
      <c r="BT11" s="83" t="s">
        <v>2909</v>
      </c>
      <c r="BU11" s="87">
        <v>244955.99</v>
      </c>
      <c r="BV11" s="87">
        <v>250000</v>
      </c>
      <c r="BW11" s="87">
        <v>83333.333333333343</v>
      </c>
      <c r="BX11" s="87">
        <v>114204.5</v>
      </c>
      <c r="BY11" s="87">
        <v>30871.166666666672</v>
      </c>
      <c r="BZ11" s="84">
        <v>37.045400000000001</v>
      </c>
      <c r="CA11" s="83" t="s">
        <v>2909</v>
      </c>
      <c r="CB11" s="87">
        <v>611455.1</v>
      </c>
      <c r="CC11" s="87">
        <v>2173319.2000000002</v>
      </c>
      <c r="CD11" s="87">
        <v>724439.7333333334</v>
      </c>
      <c r="CE11" s="87">
        <v>370955</v>
      </c>
      <c r="CF11" s="87">
        <v>-353484.7333333334</v>
      </c>
      <c r="CG11" s="84">
        <v>-48.794222220095421</v>
      </c>
      <c r="CH11" s="83" t="s">
        <v>2910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5"/>
      <c r="CO11" s="83" t="s">
        <v>2909</v>
      </c>
      <c r="CP11" s="87">
        <v>446898.29</v>
      </c>
      <c r="CQ11" s="87">
        <v>825000</v>
      </c>
      <c r="CR11" s="87">
        <v>275000</v>
      </c>
      <c r="CS11" s="87">
        <v>364715.35</v>
      </c>
      <c r="CT11" s="87">
        <v>89715.35</v>
      </c>
      <c r="CU11" s="84">
        <v>32.623763636363641</v>
      </c>
      <c r="CV11" s="83" t="s">
        <v>2909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5"/>
      <c r="DC11" s="83" t="s">
        <v>2909</v>
      </c>
      <c r="DD11" s="87">
        <v>2690.31</v>
      </c>
      <c r="DE11" s="87">
        <v>5000</v>
      </c>
      <c r="DF11" s="87">
        <v>1666.6666666666665</v>
      </c>
      <c r="DG11" s="87">
        <v>0</v>
      </c>
      <c r="DH11" s="87">
        <v>-1666.6666666666665</v>
      </c>
      <c r="DI11" s="84">
        <v>-100</v>
      </c>
      <c r="DJ11" s="83" t="s">
        <v>2910</v>
      </c>
      <c r="DK11" s="15">
        <f t="shared" si="1"/>
        <v>6403491.0299999984</v>
      </c>
      <c r="DL11" s="15">
        <f t="shared" si="6"/>
        <v>137901911.44999999</v>
      </c>
      <c r="DM11" s="15">
        <f t="shared" si="6"/>
        <v>45967303.816666655</v>
      </c>
      <c r="DN11" s="15">
        <f t="shared" si="2"/>
        <v>2380961.69</v>
      </c>
      <c r="DO11" s="15">
        <f t="shared" si="5"/>
        <v>-43586342.126666658</v>
      </c>
      <c r="DP11" s="15">
        <f t="shared" si="3"/>
        <v>-94.820314675195903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87">
        <v>113416116.87</v>
      </c>
      <c r="D12" s="87">
        <v>130000000</v>
      </c>
      <c r="E12" s="87">
        <v>43333333.333333328</v>
      </c>
      <c r="F12" s="87">
        <v>48885946.82</v>
      </c>
      <c r="G12" s="87">
        <v>5552613.4866666663</v>
      </c>
      <c r="H12" s="84">
        <v>12.81372343076923</v>
      </c>
      <c r="I12" s="83" t="s">
        <v>2909</v>
      </c>
      <c r="J12" s="87">
        <v>21419250.739999998</v>
      </c>
      <c r="K12" s="87">
        <v>40000000</v>
      </c>
      <c r="L12" s="87">
        <v>13333333.333333334</v>
      </c>
      <c r="M12" s="87">
        <v>12873116.120000001</v>
      </c>
      <c r="N12" s="87">
        <v>-460217.21333333332</v>
      </c>
      <c r="O12" s="134">
        <v>-3.4516290999999999</v>
      </c>
      <c r="P12" s="133" t="s">
        <v>2910</v>
      </c>
      <c r="Q12" s="87">
        <v>2813769.08</v>
      </c>
      <c r="R12" s="87">
        <v>5626200</v>
      </c>
      <c r="S12" s="87">
        <v>1875400</v>
      </c>
      <c r="T12" s="87">
        <v>1522416.5</v>
      </c>
      <c r="U12" s="87">
        <v>-352983.5</v>
      </c>
      <c r="V12" s="84">
        <v>-18.82177135544417</v>
      </c>
      <c r="W12" s="83" t="s">
        <v>2910</v>
      </c>
      <c r="X12" s="87">
        <v>3560317.57</v>
      </c>
      <c r="Y12" s="87">
        <v>6270000</v>
      </c>
      <c r="Z12" s="87">
        <v>2090000</v>
      </c>
      <c r="AA12" s="87">
        <v>1845516.13</v>
      </c>
      <c r="AB12" s="87">
        <v>-244483.87</v>
      </c>
      <c r="AC12" s="84">
        <v>-11.697792822966507</v>
      </c>
      <c r="AD12" s="83" t="s">
        <v>2910</v>
      </c>
      <c r="AE12" s="87">
        <v>1992840.38</v>
      </c>
      <c r="AF12" s="87">
        <v>4138655.16</v>
      </c>
      <c r="AG12" s="87">
        <v>1379551.72</v>
      </c>
      <c r="AH12" s="87">
        <v>1160982.6100000001</v>
      </c>
      <c r="AI12" s="87">
        <v>-218569.11</v>
      </c>
      <c r="AJ12" s="84">
        <v>-15.843487912145838</v>
      </c>
      <c r="AK12" s="83" t="s">
        <v>2910</v>
      </c>
      <c r="AL12" s="87">
        <v>780727.03</v>
      </c>
      <c r="AM12" s="87">
        <v>2270000</v>
      </c>
      <c r="AN12" s="87">
        <v>756666.66666666674</v>
      </c>
      <c r="AO12" s="87">
        <v>658314.49</v>
      </c>
      <c r="AP12" s="87">
        <v>-98352.176666666666</v>
      </c>
      <c r="AQ12" s="84">
        <v>-12.99808502202643</v>
      </c>
      <c r="AR12" s="83" t="s">
        <v>2910</v>
      </c>
      <c r="AS12" s="87">
        <v>8463134.1799999997</v>
      </c>
      <c r="AT12" s="87">
        <v>18000000</v>
      </c>
      <c r="AU12" s="87">
        <v>6000000</v>
      </c>
      <c r="AV12" s="87">
        <v>5925227.75</v>
      </c>
      <c r="AW12" s="87">
        <v>-74772.25</v>
      </c>
      <c r="AX12" s="84">
        <v>-1.2462041666666668</v>
      </c>
      <c r="AY12" s="83" t="s">
        <v>2910</v>
      </c>
      <c r="AZ12" s="87">
        <v>2420303.85</v>
      </c>
      <c r="BA12" s="87">
        <v>5255500</v>
      </c>
      <c r="BB12" s="87">
        <v>1751833.3333333333</v>
      </c>
      <c r="BC12" s="87">
        <v>1600780.47</v>
      </c>
      <c r="BD12" s="87">
        <v>-151052.86333333331</v>
      </c>
      <c r="BE12" s="84">
        <v>-8.6225590333935873</v>
      </c>
      <c r="BF12" s="83" t="s">
        <v>2910</v>
      </c>
      <c r="BG12" s="87">
        <v>2257262.15</v>
      </c>
      <c r="BH12" s="87">
        <v>4408000</v>
      </c>
      <c r="BI12" s="87">
        <v>1469333.3333333335</v>
      </c>
      <c r="BJ12" s="87">
        <v>1062183.82</v>
      </c>
      <c r="BK12" s="87">
        <v>-407149.51333333331</v>
      </c>
      <c r="BL12" s="84">
        <v>-27.709812613430127</v>
      </c>
      <c r="BM12" s="83" t="s">
        <v>2910</v>
      </c>
      <c r="BN12" s="87">
        <v>3160223.71</v>
      </c>
      <c r="BO12" s="87">
        <v>6000000</v>
      </c>
      <c r="BP12" s="87">
        <v>2000000</v>
      </c>
      <c r="BQ12" s="87">
        <v>1445685.56</v>
      </c>
      <c r="BR12" s="87">
        <v>-554314.43999999994</v>
      </c>
      <c r="BS12" s="84">
        <v>-27.715722</v>
      </c>
      <c r="BT12" s="83" t="s">
        <v>2910</v>
      </c>
      <c r="BU12" s="87">
        <v>2654153.85</v>
      </c>
      <c r="BV12" s="87">
        <v>5105000</v>
      </c>
      <c r="BW12" s="87">
        <v>1701666.6666666665</v>
      </c>
      <c r="BX12" s="87">
        <v>2015837.5</v>
      </c>
      <c r="BY12" s="87">
        <v>314170.83333333331</v>
      </c>
      <c r="BZ12" s="84">
        <v>18.462536728697355</v>
      </c>
      <c r="CA12" s="83" t="s">
        <v>2909</v>
      </c>
      <c r="CB12" s="87">
        <v>4674601.97</v>
      </c>
      <c r="CC12" s="87">
        <v>13751215.42</v>
      </c>
      <c r="CD12" s="87">
        <v>4583738.4733333336</v>
      </c>
      <c r="CE12" s="87">
        <v>4298628.4800000004</v>
      </c>
      <c r="CF12" s="87">
        <v>-285109.99333333335</v>
      </c>
      <c r="CG12" s="84">
        <v>-6.2200318581002927</v>
      </c>
      <c r="CH12" s="83" t="s">
        <v>2910</v>
      </c>
      <c r="CI12" s="87">
        <v>430617.94</v>
      </c>
      <c r="CJ12" s="87">
        <v>1300000</v>
      </c>
      <c r="CK12" s="87">
        <v>433333.33333333337</v>
      </c>
      <c r="CL12" s="87">
        <v>430698.5</v>
      </c>
      <c r="CM12" s="87">
        <v>-2634.8333333333335</v>
      </c>
      <c r="CN12" s="84">
        <v>-0.60803846153846164</v>
      </c>
      <c r="CO12" s="83" t="s">
        <v>2910</v>
      </c>
      <c r="CP12" s="87">
        <v>4075081.09</v>
      </c>
      <c r="CQ12" s="87">
        <v>8638700</v>
      </c>
      <c r="CR12" s="87">
        <v>2879566.666666667</v>
      </c>
      <c r="CS12" s="87">
        <v>2325194.1</v>
      </c>
      <c r="CT12" s="87">
        <v>-554372.56666666665</v>
      </c>
      <c r="CU12" s="84">
        <v>-19.251944158264553</v>
      </c>
      <c r="CV12" s="83" t="s">
        <v>2910</v>
      </c>
      <c r="CW12" s="87">
        <v>885339.12</v>
      </c>
      <c r="CX12" s="87">
        <v>2295000</v>
      </c>
      <c r="CY12" s="87">
        <v>765000</v>
      </c>
      <c r="CZ12" s="87">
        <v>654209.19999999995</v>
      </c>
      <c r="DA12" s="87">
        <v>-110790.8</v>
      </c>
      <c r="DB12" s="84">
        <v>-14.482457516339869</v>
      </c>
      <c r="DC12" s="83" t="s">
        <v>2910</v>
      </c>
      <c r="DD12" s="87">
        <v>831402.44</v>
      </c>
      <c r="DE12" s="87">
        <v>2200000</v>
      </c>
      <c r="DF12" s="87">
        <v>733333.33333333337</v>
      </c>
      <c r="DG12" s="87">
        <v>671273.45</v>
      </c>
      <c r="DH12" s="87">
        <v>-62059.883333333339</v>
      </c>
      <c r="DI12" s="84">
        <v>-8.4627113636363624</v>
      </c>
      <c r="DJ12" s="83" t="s">
        <v>2910</v>
      </c>
      <c r="DK12" s="15">
        <f t="shared" si="1"/>
        <v>173835141.97000003</v>
      </c>
      <c r="DL12" s="15">
        <f t="shared" si="6"/>
        <v>527524270.58000004</v>
      </c>
      <c r="DM12" s="15">
        <f t="shared" si="6"/>
        <v>175841423.52666667</v>
      </c>
      <c r="DN12" s="15">
        <f t="shared" si="2"/>
        <v>87376011.5</v>
      </c>
      <c r="DO12" s="15">
        <f t="shared" si="5"/>
        <v>-88465412.026666671</v>
      </c>
      <c r="DP12" s="15">
        <f t="shared" si="3"/>
        <v>-50.309767887684743</v>
      </c>
      <c r="DQ12" s="15" t="str">
        <f t="shared" si="4"/>
        <v>Not OK</v>
      </c>
    </row>
    <row r="13" spans="1:121" s="25" customFormat="1" ht="14.25" customHeight="1">
      <c r="A13" s="36" t="s">
        <v>2805</v>
      </c>
      <c r="B13" s="36" t="s">
        <v>2806</v>
      </c>
      <c r="C13" s="87">
        <v>336519604.76999998</v>
      </c>
      <c r="D13" s="87">
        <v>402266000</v>
      </c>
      <c r="E13" s="87">
        <v>134088666.66666666</v>
      </c>
      <c r="F13" s="87">
        <v>133079123.5</v>
      </c>
      <c r="G13" s="87">
        <v>-1009543.1666666667</v>
      </c>
      <c r="H13" s="84">
        <v>-0.75289224045780656</v>
      </c>
      <c r="I13" s="83" t="s">
        <v>2910</v>
      </c>
      <c r="J13" s="87">
        <v>85140662.719999999</v>
      </c>
      <c r="K13" s="87">
        <v>167000000</v>
      </c>
      <c r="L13" s="87">
        <v>55666666.666666672</v>
      </c>
      <c r="M13" s="87">
        <v>54719238.579999998</v>
      </c>
      <c r="N13" s="87">
        <v>-947428.08666666667</v>
      </c>
      <c r="O13" s="134">
        <v>-1.701966622754491</v>
      </c>
      <c r="P13" s="133" t="s">
        <v>2910</v>
      </c>
      <c r="Q13" s="87">
        <v>25278281.5</v>
      </c>
      <c r="R13" s="87">
        <v>50402860</v>
      </c>
      <c r="S13" s="87">
        <v>16800953.333333332</v>
      </c>
      <c r="T13" s="87">
        <v>16117781</v>
      </c>
      <c r="U13" s="87">
        <v>-683172.33333333326</v>
      </c>
      <c r="V13" s="84">
        <v>-4.0662712393701472</v>
      </c>
      <c r="W13" s="83" t="s">
        <v>2910</v>
      </c>
      <c r="X13" s="87">
        <v>20512073.989999998</v>
      </c>
      <c r="Y13" s="87">
        <v>38763800</v>
      </c>
      <c r="Z13" s="87">
        <v>12921266.666666666</v>
      </c>
      <c r="AA13" s="87">
        <v>11996040.24</v>
      </c>
      <c r="AB13" s="87">
        <v>-925226.42666666664</v>
      </c>
      <c r="AC13" s="84">
        <v>-7.1604932436964388</v>
      </c>
      <c r="AD13" s="83" t="s">
        <v>2910</v>
      </c>
      <c r="AE13" s="87">
        <v>16369449.08</v>
      </c>
      <c r="AF13" s="87">
        <v>38036654.950000003</v>
      </c>
      <c r="AG13" s="87">
        <v>12678884.983333332</v>
      </c>
      <c r="AH13" s="87">
        <v>10980281.27</v>
      </c>
      <c r="AI13" s="87">
        <v>-1698603.7133333334</v>
      </c>
      <c r="AJ13" s="84">
        <v>-13.397106414059158</v>
      </c>
      <c r="AK13" s="83" t="s">
        <v>2910</v>
      </c>
      <c r="AL13" s="87">
        <v>12569986.699999999</v>
      </c>
      <c r="AM13" s="87">
        <v>37461360</v>
      </c>
      <c r="AN13" s="87">
        <v>12487120</v>
      </c>
      <c r="AO13" s="87">
        <v>11540660</v>
      </c>
      <c r="AP13" s="87">
        <v>-946460</v>
      </c>
      <c r="AQ13" s="84">
        <v>-7.5794899063995542</v>
      </c>
      <c r="AR13" s="83" t="s">
        <v>2910</v>
      </c>
      <c r="AS13" s="87">
        <v>32635398.210000001</v>
      </c>
      <c r="AT13" s="87">
        <v>72000000</v>
      </c>
      <c r="AU13" s="87">
        <v>24000000</v>
      </c>
      <c r="AV13" s="87">
        <v>23805350.870000001</v>
      </c>
      <c r="AW13" s="87">
        <v>-194649.13</v>
      </c>
      <c r="AX13" s="84">
        <v>-0.8110380416666666</v>
      </c>
      <c r="AY13" s="83" t="s">
        <v>2910</v>
      </c>
      <c r="AZ13" s="87">
        <v>13538919.43</v>
      </c>
      <c r="BA13" s="87">
        <v>30000000</v>
      </c>
      <c r="BB13" s="87">
        <v>10000000</v>
      </c>
      <c r="BC13" s="87">
        <v>10646169.58</v>
      </c>
      <c r="BD13" s="87">
        <v>646169.57999999996</v>
      </c>
      <c r="BE13" s="84">
        <v>6.4616958000000002</v>
      </c>
      <c r="BF13" s="83" t="s">
        <v>2909</v>
      </c>
      <c r="BG13" s="87">
        <v>17443327.969999999</v>
      </c>
      <c r="BH13" s="87">
        <v>35733025.32</v>
      </c>
      <c r="BI13" s="87">
        <v>11911008.439999999</v>
      </c>
      <c r="BJ13" s="87">
        <v>11282850</v>
      </c>
      <c r="BK13" s="87">
        <v>-628158.43999999994</v>
      </c>
      <c r="BL13" s="84">
        <v>-5.2737637049310999</v>
      </c>
      <c r="BM13" s="83" t="s">
        <v>2910</v>
      </c>
      <c r="BN13" s="87">
        <v>16704227.279999999</v>
      </c>
      <c r="BO13" s="87">
        <v>32000000</v>
      </c>
      <c r="BP13" s="87">
        <v>10666666.666666666</v>
      </c>
      <c r="BQ13" s="87">
        <v>10804487.74</v>
      </c>
      <c r="BR13" s="87">
        <v>137821.07333333333</v>
      </c>
      <c r="BS13" s="84">
        <v>1.2920725625</v>
      </c>
      <c r="BT13" s="83" t="s">
        <v>2909</v>
      </c>
      <c r="BU13" s="87">
        <v>15988507.359999999</v>
      </c>
      <c r="BV13" s="87">
        <v>40519200</v>
      </c>
      <c r="BW13" s="87">
        <v>13506400</v>
      </c>
      <c r="BX13" s="87">
        <v>12755950</v>
      </c>
      <c r="BY13" s="87">
        <v>-750450</v>
      </c>
      <c r="BZ13" s="84">
        <v>-5.556254812533318</v>
      </c>
      <c r="CA13" s="83" t="s">
        <v>2910</v>
      </c>
      <c r="CB13" s="87">
        <v>16631710.779999999</v>
      </c>
      <c r="CC13" s="87">
        <v>46389838.659999996</v>
      </c>
      <c r="CD13" s="87">
        <v>15463279.553333333</v>
      </c>
      <c r="CE13" s="87">
        <v>16140581.24</v>
      </c>
      <c r="CF13" s="87">
        <v>677301.68666666665</v>
      </c>
      <c r="CG13" s="84">
        <v>4.3800649424375475</v>
      </c>
      <c r="CH13" s="83" t="s">
        <v>2909</v>
      </c>
      <c r="CI13" s="87">
        <v>6557607.5599999996</v>
      </c>
      <c r="CJ13" s="87">
        <v>22055000</v>
      </c>
      <c r="CK13" s="87">
        <v>7351666.666666667</v>
      </c>
      <c r="CL13" s="87">
        <v>7157409.7199999997</v>
      </c>
      <c r="CM13" s="87">
        <v>-194256.94666666666</v>
      </c>
      <c r="CN13" s="84">
        <v>-2.642352482430288</v>
      </c>
      <c r="CO13" s="83" t="s">
        <v>2910</v>
      </c>
      <c r="CP13" s="87">
        <v>16978006.739999998</v>
      </c>
      <c r="CQ13" s="87">
        <v>39096064</v>
      </c>
      <c r="CR13" s="87">
        <v>13032021.333333332</v>
      </c>
      <c r="CS13" s="87">
        <v>12725459.35</v>
      </c>
      <c r="CT13" s="87">
        <v>-306561.98333333334</v>
      </c>
      <c r="CU13" s="84">
        <v>-2.3523747812567528</v>
      </c>
      <c r="CV13" s="83" t="s">
        <v>2910</v>
      </c>
      <c r="CW13" s="87">
        <v>7165177.0700000003</v>
      </c>
      <c r="CX13" s="87">
        <v>21100000</v>
      </c>
      <c r="CY13" s="87">
        <v>7033333.333333333</v>
      </c>
      <c r="CZ13" s="87">
        <v>5897456.6699999999</v>
      </c>
      <c r="DA13" s="87">
        <v>-1135876.6633333333</v>
      </c>
      <c r="DB13" s="84">
        <v>-16.149905165876778</v>
      </c>
      <c r="DC13" s="83" t="s">
        <v>2910</v>
      </c>
      <c r="DD13" s="87">
        <v>9193159.5600000005</v>
      </c>
      <c r="DE13" s="87">
        <v>27690000</v>
      </c>
      <c r="DF13" s="87">
        <v>9230000</v>
      </c>
      <c r="DG13" s="87">
        <v>9156947.3300000001</v>
      </c>
      <c r="DH13" s="87">
        <v>-73052.67</v>
      </c>
      <c r="DI13" s="84">
        <v>-0.79146988082340197</v>
      </c>
      <c r="DJ13" s="83" t="s">
        <v>2910</v>
      </c>
      <c r="DK13" s="15">
        <f t="shared" si="1"/>
        <v>649226100.71999991</v>
      </c>
      <c r="DL13" s="15">
        <f t="shared" si="6"/>
        <v>806257802.93000007</v>
      </c>
      <c r="DM13" s="15">
        <f t="shared" si="6"/>
        <v>268752600.97666669</v>
      </c>
      <c r="DN13" s="15">
        <f t="shared" si="2"/>
        <v>358805787.09000009</v>
      </c>
      <c r="DO13" s="15">
        <f t="shared" si="5"/>
        <v>90053186.113333404</v>
      </c>
      <c r="DP13" s="15">
        <f t="shared" si="3"/>
        <v>33.507837984106395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87">
        <v>112601253.25</v>
      </c>
      <c r="D14" s="87">
        <v>108010000</v>
      </c>
      <c r="E14" s="87">
        <v>36003333.333333336</v>
      </c>
      <c r="F14" s="87">
        <v>44745473.07</v>
      </c>
      <c r="G14" s="87">
        <v>8742139.7366666663</v>
      </c>
      <c r="H14" s="84">
        <v>24.281473206184611</v>
      </c>
      <c r="I14" s="83" t="s">
        <v>2909</v>
      </c>
      <c r="J14" s="87">
        <v>27082309.140000001</v>
      </c>
      <c r="K14" s="87">
        <v>35000000</v>
      </c>
      <c r="L14" s="87">
        <v>11666666.666666666</v>
      </c>
      <c r="M14" s="87">
        <v>12964030.43</v>
      </c>
      <c r="N14" s="87">
        <v>1297363.7633333332</v>
      </c>
      <c r="O14" s="134">
        <v>11.120260828571428</v>
      </c>
      <c r="P14" s="133" t="s">
        <v>2909</v>
      </c>
      <c r="Q14" s="87">
        <v>2162488.66</v>
      </c>
      <c r="R14" s="87">
        <v>6162910</v>
      </c>
      <c r="S14" s="87">
        <v>2054303.3333333333</v>
      </c>
      <c r="T14" s="87">
        <v>3559517.1</v>
      </c>
      <c r="U14" s="87">
        <v>1505213.7666666666</v>
      </c>
      <c r="V14" s="84">
        <v>73.27125173010802</v>
      </c>
      <c r="W14" s="83" t="s">
        <v>2909</v>
      </c>
      <c r="X14" s="87">
        <v>3642291.82</v>
      </c>
      <c r="Y14" s="87">
        <v>4539000</v>
      </c>
      <c r="Z14" s="87">
        <v>1513000</v>
      </c>
      <c r="AA14" s="87">
        <v>1490496.8199999998</v>
      </c>
      <c r="AB14" s="87">
        <v>-22503.18</v>
      </c>
      <c r="AC14" s="84">
        <v>-1.4873218770654331</v>
      </c>
      <c r="AD14" s="83" t="s">
        <v>2910</v>
      </c>
      <c r="AE14" s="87">
        <v>3868975.9</v>
      </c>
      <c r="AF14" s="87">
        <v>7771871.75</v>
      </c>
      <c r="AG14" s="87">
        <v>2590623.9166666665</v>
      </c>
      <c r="AH14" s="87">
        <v>1851810.9</v>
      </c>
      <c r="AI14" s="87">
        <v>-738813.01666666672</v>
      </c>
      <c r="AJ14" s="84">
        <v>-28.518729095085746</v>
      </c>
      <c r="AK14" s="83" t="s">
        <v>2910</v>
      </c>
      <c r="AL14" s="87">
        <v>1409706.29</v>
      </c>
      <c r="AM14" s="87">
        <v>4160000</v>
      </c>
      <c r="AN14" s="87">
        <v>1386666.6666666665</v>
      </c>
      <c r="AO14" s="87">
        <v>1039067.29</v>
      </c>
      <c r="AP14" s="87">
        <v>-347599.37666666665</v>
      </c>
      <c r="AQ14" s="84">
        <v>-25.067262740384614</v>
      </c>
      <c r="AR14" s="83" t="s">
        <v>2910</v>
      </c>
      <c r="AS14" s="87">
        <v>13990622.119999999</v>
      </c>
      <c r="AT14" s="87">
        <v>25000000</v>
      </c>
      <c r="AU14" s="87">
        <v>8333333.333333333</v>
      </c>
      <c r="AV14" s="87">
        <v>4253428.54</v>
      </c>
      <c r="AW14" s="87">
        <v>-4079904.7933333335</v>
      </c>
      <c r="AX14" s="84">
        <v>-48.958857520000002</v>
      </c>
      <c r="AY14" s="83" t="s">
        <v>2910</v>
      </c>
      <c r="AZ14" s="87">
        <v>2834933.37</v>
      </c>
      <c r="BA14" s="87">
        <v>6345460</v>
      </c>
      <c r="BB14" s="87">
        <v>2115153.3333333335</v>
      </c>
      <c r="BC14" s="87">
        <v>1617213.97</v>
      </c>
      <c r="BD14" s="87">
        <v>-497939.3633333334</v>
      </c>
      <c r="BE14" s="84">
        <v>-23.541525594677136</v>
      </c>
      <c r="BF14" s="83" t="s">
        <v>2910</v>
      </c>
      <c r="BG14" s="87">
        <v>4280800.92</v>
      </c>
      <c r="BH14" s="87">
        <v>8494350</v>
      </c>
      <c r="BI14" s="87">
        <v>2831450</v>
      </c>
      <c r="BJ14" s="87">
        <v>1559929.5499999998</v>
      </c>
      <c r="BK14" s="87">
        <v>-1271520.45</v>
      </c>
      <c r="BL14" s="84">
        <v>-44.907042328135759</v>
      </c>
      <c r="BM14" s="83" t="s">
        <v>2910</v>
      </c>
      <c r="BN14" s="87">
        <v>3235188.59</v>
      </c>
      <c r="BO14" s="87">
        <v>6000000</v>
      </c>
      <c r="BP14" s="87">
        <v>2000000</v>
      </c>
      <c r="BQ14" s="87">
        <v>3168999.96</v>
      </c>
      <c r="BR14" s="87">
        <v>1168999.96</v>
      </c>
      <c r="BS14" s="84">
        <v>58.449998000000001</v>
      </c>
      <c r="BT14" s="83" t="s">
        <v>2909</v>
      </c>
      <c r="BU14" s="87">
        <v>2898624.94</v>
      </c>
      <c r="BV14" s="87">
        <v>5958130</v>
      </c>
      <c r="BW14" s="87">
        <v>1986043.3333333335</v>
      </c>
      <c r="BX14" s="87">
        <v>1990974.89</v>
      </c>
      <c r="BY14" s="87">
        <v>4931.5566666666664</v>
      </c>
      <c r="BZ14" s="84">
        <v>0.24831062766337764</v>
      </c>
      <c r="CA14" s="83" t="s">
        <v>2909</v>
      </c>
      <c r="CB14" s="87">
        <v>4818723.7699999996</v>
      </c>
      <c r="CC14" s="87">
        <v>22467506.539999999</v>
      </c>
      <c r="CD14" s="87">
        <v>7489168.8466666667</v>
      </c>
      <c r="CE14" s="87">
        <v>9920913.9099999983</v>
      </c>
      <c r="CF14" s="87">
        <v>2431745.063333333</v>
      </c>
      <c r="CG14" s="84">
        <v>32.470159414494596</v>
      </c>
      <c r="CH14" s="83" t="s">
        <v>2909</v>
      </c>
      <c r="CI14" s="87">
        <v>1453348.17</v>
      </c>
      <c r="CJ14" s="87">
        <v>3800000</v>
      </c>
      <c r="CK14" s="87">
        <v>1266666.6666666667</v>
      </c>
      <c r="CL14" s="87">
        <v>921997.15999999992</v>
      </c>
      <c r="CM14" s="87">
        <v>-344669.50666666665</v>
      </c>
      <c r="CN14" s="84">
        <v>-27.210750526315788</v>
      </c>
      <c r="CO14" s="83" t="s">
        <v>2910</v>
      </c>
      <c r="CP14" s="87">
        <v>4005921.27</v>
      </c>
      <c r="CQ14" s="87">
        <v>8063867.3200000003</v>
      </c>
      <c r="CR14" s="87">
        <v>2687955.7733333334</v>
      </c>
      <c r="CS14" s="87">
        <v>3615135.46</v>
      </c>
      <c r="CT14" s="87">
        <v>927179.68666666665</v>
      </c>
      <c r="CU14" s="84">
        <v>34.493859455018907</v>
      </c>
      <c r="CV14" s="83" t="s">
        <v>2909</v>
      </c>
      <c r="CW14" s="87">
        <v>2346281.0099999998</v>
      </c>
      <c r="CX14" s="87">
        <v>5760000</v>
      </c>
      <c r="CY14" s="87">
        <v>1920000</v>
      </c>
      <c r="CZ14" s="87">
        <v>1804690.56</v>
      </c>
      <c r="DA14" s="87">
        <v>-115309.44</v>
      </c>
      <c r="DB14" s="84">
        <v>-6.0057</v>
      </c>
      <c r="DC14" s="83" t="s">
        <v>2910</v>
      </c>
      <c r="DD14" s="87">
        <v>1664563.47</v>
      </c>
      <c r="DE14" s="87">
        <v>4200000</v>
      </c>
      <c r="DF14" s="87">
        <v>1400000</v>
      </c>
      <c r="DG14" s="87">
        <v>1627199.99</v>
      </c>
      <c r="DH14" s="87">
        <v>227199.99</v>
      </c>
      <c r="DI14" s="84">
        <v>16.228570714285713</v>
      </c>
      <c r="DJ14" s="83" t="s">
        <v>2909</v>
      </c>
      <c r="DK14" s="15">
        <f t="shared" si="1"/>
        <v>192296032.68999997</v>
      </c>
      <c r="DL14" s="15">
        <f>D15+K14+R14+Y14+AF14+AM14+AT14+BA14+BH14+BO14+BV14+CC14+CJ14+CQ14+CX14+DE14</f>
        <v>153723095.60999998</v>
      </c>
      <c r="DM14" s="15">
        <f t="shared" si="6"/>
        <v>51241031.869999997</v>
      </c>
      <c r="DN14" s="15">
        <f t="shared" si="2"/>
        <v>96130879.599999979</v>
      </c>
      <c r="DO14" s="15">
        <f t="shared" si="5"/>
        <v>44889847.729999982</v>
      </c>
      <c r="DP14" s="15">
        <f t="shared" si="3"/>
        <v>87.605276653848122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5"/>
      <c r="I15" s="83" t="s">
        <v>2909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135"/>
      <c r="P15" s="133" t="s">
        <v>2909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5"/>
      <c r="W15" s="83" t="s">
        <v>2909</v>
      </c>
      <c r="X15" s="87">
        <v>0</v>
      </c>
      <c r="Y15" s="88"/>
      <c r="Z15" s="88"/>
      <c r="AA15" s="87">
        <v>0</v>
      </c>
      <c r="AB15" s="88"/>
      <c r="AC15" s="85"/>
      <c r="AD15" s="83" t="s">
        <v>2916</v>
      </c>
      <c r="AE15" s="87">
        <v>0</v>
      </c>
      <c r="AF15" s="88"/>
      <c r="AG15" s="88"/>
      <c r="AH15" s="87">
        <v>0</v>
      </c>
      <c r="AI15" s="88"/>
      <c r="AJ15" s="85"/>
      <c r="AK15" s="83" t="s">
        <v>2916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5"/>
      <c r="AR15" s="83" t="s">
        <v>2909</v>
      </c>
      <c r="AS15" s="87">
        <v>0</v>
      </c>
      <c r="AT15" s="88"/>
      <c r="AU15" s="88"/>
      <c r="AV15" s="87">
        <v>0</v>
      </c>
      <c r="AW15" s="88"/>
      <c r="AX15" s="85"/>
      <c r="AY15" s="83" t="s">
        <v>2916</v>
      </c>
      <c r="AZ15" s="87">
        <v>0</v>
      </c>
      <c r="BA15" s="88"/>
      <c r="BB15" s="88"/>
      <c r="BC15" s="87">
        <v>0</v>
      </c>
      <c r="BD15" s="88"/>
      <c r="BE15" s="85"/>
      <c r="BF15" s="83" t="s">
        <v>2916</v>
      </c>
      <c r="BG15" s="87">
        <v>0</v>
      </c>
      <c r="BH15" s="88"/>
      <c r="BI15" s="88"/>
      <c r="BJ15" s="87">
        <v>0</v>
      </c>
      <c r="BK15" s="88"/>
      <c r="BL15" s="85"/>
      <c r="BM15" s="83" t="s">
        <v>2916</v>
      </c>
      <c r="BN15" s="87">
        <v>0</v>
      </c>
      <c r="BO15" s="88"/>
      <c r="BP15" s="88"/>
      <c r="BQ15" s="87">
        <v>0</v>
      </c>
      <c r="BR15" s="88"/>
      <c r="BS15" s="85"/>
      <c r="BT15" s="83" t="s">
        <v>2916</v>
      </c>
      <c r="BU15" s="87">
        <v>0</v>
      </c>
      <c r="BV15" s="87">
        <v>0</v>
      </c>
      <c r="BW15" s="87">
        <v>0</v>
      </c>
      <c r="BX15" s="87">
        <v>6449.4</v>
      </c>
      <c r="BY15" s="87">
        <v>6449.4</v>
      </c>
      <c r="BZ15" s="85"/>
      <c r="CA15" s="83" t="s">
        <v>2909</v>
      </c>
      <c r="CB15" s="87">
        <v>0</v>
      </c>
      <c r="CC15" s="88"/>
      <c r="CD15" s="88"/>
      <c r="CE15" s="87">
        <v>0</v>
      </c>
      <c r="CF15" s="88"/>
      <c r="CG15" s="85"/>
      <c r="CH15" s="83" t="s">
        <v>2916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5"/>
      <c r="CO15" s="83" t="s">
        <v>2909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5"/>
      <c r="CV15" s="83" t="s">
        <v>2909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5"/>
      <c r="DC15" s="83" t="s">
        <v>2909</v>
      </c>
      <c r="DD15" s="87">
        <v>0</v>
      </c>
      <c r="DE15" s="88"/>
      <c r="DF15" s="88"/>
      <c r="DG15" s="87">
        <v>0</v>
      </c>
      <c r="DH15" s="88"/>
      <c r="DI15" s="85"/>
      <c r="DJ15" s="83" t="s">
        <v>2916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57850684.950000003</v>
      </c>
      <c r="DM15" s="15">
        <f t="shared" si="6"/>
        <v>19283561.649999999</v>
      </c>
      <c r="DN15" s="15">
        <f t="shared" si="2"/>
        <v>6449.4</v>
      </c>
      <c r="DO15" s="15">
        <f>DN15-DM15</f>
        <v>-19277112.25</v>
      </c>
      <c r="DP15" s="15">
        <f>DO15/DM15*100</f>
        <v>-99.966554933590302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87">
        <v>26298904.84</v>
      </c>
      <c r="D16" s="87">
        <v>57850684.950000003</v>
      </c>
      <c r="E16" s="87">
        <v>19283561.649999999</v>
      </c>
      <c r="F16" s="87">
        <v>12993084.949999999</v>
      </c>
      <c r="G16" s="87">
        <v>-6290476.7000000002</v>
      </c>
      <c r="H16" s="84">
        <v>-32.620927680131125</v>
      </c>
      <c r="I16" s="83" t="s">
        <v>2910</v>
      </c>
      <c r="J16" s="87">
        <v>8711070.9000000004</v>
      </c>
      <c r="K16" s="87">
        <v>17500000</v>
      </c>
      <c r="L16" s="87">
        <v>5833333.333333334</v>
      </c>
      <c r="M16" s="87">
        <v>4942108.53</v>
      </c>
      <c r="N16" s="87">
        <v>-891224.80333333334</v>
      </c>
      <c r="O16" s="134">
        <v>-15.278139485714286</v>
      </c>
      <c r="P16" s="133" t="s">
        <v>2910</v>
      </c>
      <c r="Q16" s="87">
        <v>861400.82</v>
      </c>
      <c r="R16" s="87">
        <v>1835771.01</v>
      </c>
      <c r="S16" s="87">
        <v>611923.67000000004</v>
      </c>
      <c r="T16" s="87">
        <v>1835771.01</v>
      </c>
      <c r="U16" s="87">
        <v>1223847.3400000001</v>
      </c>
      <c r="V16" s="84">
        <v>200</v>
      </c>
      <c r="W16" s="83" t="s">
        <v>2909</v>
      </c>
      <c r="X16" s="87">
        <v>927903.64</v>
      </c>
      <c r="Y16" s="87">
        <v>1576202.88</v>
      </c>
      <c r="Z16" s="87">
        <v>525400.96</v>
      </c>
      <c r="AA16" s="87">
        <v>1576202.88</v>
      </c>
      <c r="AB16" s="87">
        <v>1050801.92</v>
      </c>
      <c r="AC16" s="84">
        <v>200</v>
      </c>
      <c r="AD16" s="83" t="s">
        <v>2909</v>
      </c>
      <c r="AE16" s="87">
        <v>1224722.8899999999</v>
      </c>
      <c r="AF16" s="87">
        <v>2531027.44</v>
      </c>
      <c r="AG16" s="87">
        <v>843675.81333333335</v>
      </c>
      <c r="AH16" s="87">
        <v>0</v>
      </c>
      <c r="AI16" s="87">
        <v>-843675.81333333335</v>
      </c>
      <c r="AJ16" s="84">
        <v>-100</v>
      </c>
      <c r="AK16" s="83" t="s">
        <v>2910</v>
      </c>
      <c r="AL16" s="87">
        <v>579924.42000000004</v>
      </c>
      <c r="AM16" s="87">
        <v>4086100</v>
      </c>
      <c r="AN16" s="87">
        <v>1362033.3333333335</v>
      </c>
      <c r="AO16" s="87">
        <v>2691100</v>
      </c>
      <c r="AP16" s="87">
        <v>1329066.6666666667</v>
      </c>
      <c r="AQ16" s="84">
        <v>97.579599128753571</v>
      </c>
      <c r="AR16" s="83" t="s">
        <v>2909</v>
      </c>
      <c r="AS16" s="87">
        <v>2232176.1800000002</v>
      </c>
      <c r="AT16" s="87">
        <v>3270000</v>
      </c>
      <c r="AU16" s="87">
        <v>1090000</v>
      </c>
      <c r="AV16" s="87">
        <v>3270000</v>
      </c>
      <c r="AW16" s="87">
        <v>2180000</v>
      </c>
      <c r="AX16" s="84">
        <v>200</v>
      </c>
      <c r="AY16" s="83" t="s">
        <v>2909</v>
      </c>
      <c r="AZ16" s="87">
        <v>6196773.3899999997</v>
      </c>
      <c r="BA16" s="87">
        <v>9904700</v>
      </c>
      <c r="BB16" s="87">
        <v>3301566.6666666665</v>
      </c>
      <c r="BC16" s="87">
        <v>1738459.73</v>
      </c>
      <c r="BD16" s="87">
        <v>-1563106.9366666665</v>
      </c>
      <c r="BE16" s="84">
        <v>-47.344400234232232</v>
      </c>
      <c r="BF16" s="83" t="s">
        <v>2910</v>
      </c>
      <c r="BG16" s="87">
        <v>825041.73</v>
      </c>
      <c r="BH16" s="87">
        <v>1332944.9099999999</v>
      </c>
      <c r="BI16" s="87">
        <v>444314.97</v>
      </c>
      <c r="BJ16" s="87">
        <v>1401544.91</v>
      </c>
      <c r="BK16" s="87">
        <v>957229.94</v>
      </c>
      <c r="BL16" s="84">
        <v>215.43949779589914</v>
      </c>
      <c r="BM16" s="83" t="s">
        <v>2909</v>
      </c>
      <c r="BN16" s="87">
        <v>799604.76</v>
      </c>
      <c r="BO16" s="87">
        <v>1600000</v>
      </c>
      <c r="BP16" s="87">
        <v>533333.33333333337</v>
      </c>
      <c r="BQ16" s="87">
        <v>1625004.36</v>
      </c>
      <c r="BR16" s="87">
        <v>1091671.0266666666</v>
      </c>
      <c r="BS16" s="84">
        <v>204.68831750000001</v>
      </c>
      <c r="BT16" s="83" t="s">
        <v>2909</v>
      </c>
      <c r="BU16" s="87">
        <v>5720393.3499999996</v>
      </c>
      <c r="BV16" s="87">
        <v>5262493.84</v>
      </c>
      <c r="BW16" s="87">
        <v>1754164.6133333333</v>
      </c>
      <c r="BX16" s="87">
        <v>3445877.84</v>
      </c>
      <c r="BY16" s="87">
        <v>1691713.2266666668</v>
      </c>
      <c r="BZ16" s="84">
        <v>96.439821770888756</v>
      </c>
      <c r="CA16" s="83" t="s">
        <v>2909</v>
      </c>
      <c r="CB16" s="87">
        <v>7100850.7800000003</v>
      </c>
      <c r="CC16" s="87">
        <v>64586980</v>
      </c>
      <c r="CD16" s="87">
        <v>21528993.333333332</v>
      </c>
      <c r="CE16" s="87">
        <v>14357580</v>
      </c>
      <c r="CF16" s="87">
        <v>-7171413.333333333</v>
      </c>
      <c r="CG16" s="84">
        <v>-33.310490752160888</v>
      </c>
      <c r="CH16" s="83" t="s">
        <v>2910</v>
      </c>
      <c r="CI16" s="87">
        <v>259275.85</v>
      </c>
      <c r="CJ16" s="87">
        <v>678864.41</v>
      </c>
      <c r="CK16" s="87">
        <v>226288.13666666669</v>
      </c>
      <c r="CL16" s="87">
        <v>848788.8</v>
      </c>
      <c r="CM16" s="87">
        <v>622500.66333333333</v>
      </c>
      <c r="CN16" s="84">
        <v>275.09204525834548</v>
      </c>
      <c r="CO16" s="83" t="s">
        <v>2909</v>
      </c>
      <c r="CP16" s="87">
        <v>1192129.6599999999</v>
      </c>
      <c r="CQ16" s="87">
        <v>2600331.35</v>
      </c>
      <c r="CR16" s="87">
        <v>866777.11666666658</v>
      </c>
      <c r="CS16" s="87">
        <v>1900331.35</v>
      </c>
      <c r="CT16" s="87">
        <v>1033554.2333333333</v>
      </c>
      <c r="CU16" s="84">
        <v>119.24106133627932</v>
      </c>
      <c r="CV16" s="83" t="s">
        <v>2909</v>
      </c>
      <c r="CW16" s="87">
        <v>349769.34</v>
      </c>
      <c r="CX16" s="87">
        <v>1660000</v>
      </c>
      <c r="CY16" s="87">
        <v>553333.33333333337</v>
      </c>
      <c r="CZ16" s="87">
        <v>968167.58</v>
      </c>
      <c r="DA16" s="87">
        <v>414834.2466666667</v>
      </c>
      <c r="DB16" s="84">
        <v>74.970044578313249</v>
      </c>
      <c r="DC16" s="83" t="s">
        <v>2909</v>
      </c>
      <c r="DD16" s="87">
        <v>394614.59</v>
      </c>
      <c r="DE16" s="87">
        <v>396721.98</v>
      </c>
      <c r="DF16" s="87">
        <v>132240.66</v>
      </c>
      <c r="DG16" s="87">
        <v>396721.98</v>
      </c>
      <c r="DH16" s="87">
        <v>264481.32</v>
      </c>
      <c r="DI16" s="84">
        <v>200</v>
      </c>
      <c r="DJ16" s="83" t="s">
        <v>2909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176672822.76999998</v>
      </c>
      <c r="DM16" s="15">
        <f t="shared" si="7"/>
        <v>58890940.923333324</v>
      </c>
      <c r="DN16" s="15">
        <f t="shared" si="2"/>
        <v>53990743.919999994</v>
      </c>
      <c r="DO16" s="15">
        <f t="shared" si="7"/>
        <v>-4900197.0033333329</v>
      </c>
      <c r="DP16" s="15">
        <f>DO16/DM16*100</f>
        <v>-8.3207993054697713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1493726684.95</v>
      </c>
      <c r="E17" s="24">
        <f>SUM(E5:E16)</f>
        <v>497908894.98333329</v>
      </c>
      <c r="F17" s="24">
        <f>SUM(F5:F16)</f>
        <v>605746274.4000001</v>
      </c>
      <c r="G17" s="24">
        <f>F17-E17</f>
        <v>107837379.41666681</v>
      </c>
      <c r="H17" s="24">
        <f>G17/E17*100</f>
        <v>21.658054415813659</v>
      </c>
      <c r="I17" s="24"/>
      <c r="J17" s="24">
        <f>SUM(J5:J16)</f>
        <v>281190864.58999997</v>
      </c>
      <c r="K17" s="24">
        <f>SUM(K5:K16)</f>
        <v>466950000</v>
      </c>
      <c r="L17" s="24">
        <f>SUM(L5:L16)</f>
        <v>155650000</v>
      </c>
      <c r="M17" s="24">
        <f>SUM(M5:M16)</f>
        <v>189420000.68999997</v>
      </c>
      <c r="N17" s="24">
        <f>M17-L17</f>
        <v>33770000.689999968</v>
      </c>
      <c r="O17" s="24">
        <f t="shared" ref="O17" si="8">N17/L17*100</f>
        <v>21.696113517507207</v>
      </c>
      <c r="P17" s="24">
        <f>SUM(P5:P16)</f>
        <v>0</v>
      </c>
      <c r="Q17" s="24">
        <f>SUM(Q5:Q16)</f>
        <v>58021649.059999995</v>
      </c>
      <c r="R17" s="24">
        <f>SUM(R5:R16)</f>
        <v>115121941.01000001</v>
      </c>
      <c r="S17" s="24">
        <f>SUM(S5:S16)</f>
        <v>38373980.336666666</v>
      </c>
      <c r="T17" s="24">
        <f>SUM(T5:T16)</f>
        <v>48021256.210000008</v>
      </c>
      <c r="U17" s="24">
        <f t="shared" ref="U17" si="9">T17-S17</f>
        <v>9647275.8733333424</v>
      </c>
      <c r="V17" s="24">
        <f t="shared" ref="V17" si="10">U17/S17*100</f>
        <v>25.140149102842184</v>
      </c>
      <c r="W17" s="24">
        <f>SUM(W5:W16)</f>
        <v>0</v>
      </c>
      <c r="X17" s="24">
        <f>SUM(X5:X16)</f>
        <v>50273413.479999997</v>
      </c>
      <c r="Y17" s="24">
        <f>SUM(Y5:Y16)</f>
        <v>88512509.229999989</v>
      </c>
      <c r="Z17" s="24">
        <f>SUM(Z5:Z16)</f>
        <v>29504169.743333332</v>
      </c>
      <c r="AA17" s="24">
        <f>SUM(AA5:AA16)</f>
        <v>37592820.380000003</v>
      </c>
      <c r="AB17" s="24">
        <f t="shared" ref="AB17" si="11">AA17-Z17</f>
        <v>8088650.6366666704</v>
      </c>
      <c r="AC17" s="24">
        <f t="shared" ref="AC17" si="12">AB17/Z17*100</f>
        <v>27.415279626685162</v>
      </c>
      <c r="AD17" s="24">
        <f>SUM(AD5:AD16)</f>
        <v>0</v>
      </c>
      <c r="AE17" s="24">
        <f>SUM(AE5:AE16)</f>
        <v>49071714.389999993</v>
      </c>
      <c r="AF17" s="24">
        <f>SUM(AF5:AF16)</f>
        <v>95343497.929999992</v>
      </c>
      <c r="AG17" s="24">
        <f>SUM(AG5:AG16)</f>
        <v>31781165.97666667</v>
      </c>
      <c r="AH17" s="24">
        <f>SUM(AH5:AH16)</f>
        <v>37176688.600000001</v>
      </c>
      <c r="AI17" s="24">
        <f t="shared" ref="AI17" si="13">AH17-AG17</f>
        <v>5395522.6233333312</v>
      </c>
      <c r="AJ17" s="24">
        <f t="shared" ref="AJ17" si="14">AI17/AG17*100</f>
        <v>16.977107219082697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27090820</v>
      </c>
      <c r="AO17" s="24">
        <f>SUM(AO5:AO16)</f>
        <v>28302820.230000004</v>
      </c>
      <c r="AP17" s="24">
        <f t="shared" ref="AP17" si="15">AO17-AN17</f>
        <v>1212000.2300000042</v>
      </c>
      <c r="AQ17" s="24">
        <f t="shared" ref="AQ17" si="16">AP17/AN17*100</f>
        <v>4.4738410649806992</v>
      </c>
      <c r="AR17" s="24">
        <f>SUM(AR5:AR16)</f>
        <v>0</v>
      </c>
      <c r="AS17" s="24">
        <f>SUM(AS5:AS16)</f>
        <v>122100975.90000001</v>
      </c>
      <c r="AT17" s="24">
        <f>SUM(AT5:AT16)</f>
        <v>223720000</v>
      </c>
      <c r="AU17" s="24">
        <f>SUM(AU5:AU16)</f>
        <v>74573333.333333328</v>
      </c>
      <c r="AV17" s="24">
        <f>SUM(AV5:AV16)</f>
        <v>87450839.890000015</v>
      </c>
      <c r="AW17" s="24">
        <f t="shared" ref="AW17" si="17">AV17-AU17</f>
        <v>12877506.556666687</v>
      </c>
      <c r="AX17" s="24">
        <f t="shared" ref="AX17" si="18">AW17/AU17*100</f>
        <v>17.268245874307198</v>
      </c>
      <c r="AY17" s="24">
        <f>SUM(AY5:AY16)</f>
        <v>0</v>
      </c>
      <c r="AZ17" s="24">
        <f>SUM(AZ5:AZ16)</f>
        <v>60682503.300000004</v>
      </c>
      <c r="BA17" s="24">
        <f>SUM(BA5:BA16)</f>
        <v>91626961.719999999</v>
      </c>
      <c r="BB17" s="24">
        <f>SUM(BB5:BB16)</f>
        <v>30542320.573333334</v>
      </c>
      <c r="BC17" s="24">
        <f>SUM(BC5:BC16)</f>
        <v>35585906.949999988</v>
      </c>
      <c r="BD17" s="24">
        <f t="shared" ref="BD17" si="19">BC17-BB17</f>
        <v>5043586.3766666539</v>
      </c>
      <c r="BE17" s="24">
        <f t="shared" ref="BE17" si="20">BD17/BB17*100</f>
        <v>16.513435397146072</v>
      </c>
      <c r="BF17" s="24">
        <f>SUM(BF5:BF16)</f>
        <v>0</v>
      </c>
      <c r="BG17" s="24">
        <f>SUM(BG5:BG16)</f>
        <v>54938716.979999997</v>
      </c>
      <c r="BH17" s="24">
        <f>SUM(BH5:BH16)</f>
        <v>99432685.419999987</v>
      </c>
      <c r="BI17" s="24">
        <f>SUM(BI5:BI16)</f>
        <v>33144228.473333329</v>
      </c>
      <c r="BJ17" s="24">
        <f>SUM(BJ5:BJ16)</f>
        <v>34638060.100000001</v>
      </c>
      <c r="BK17" s="24">
        <f t="shared" ref="BK17" si="21">BJ17-BI17</f>
        <v>1493831.6266666725</v>
      </c>
      <c r="BL17" s="24">
        <f t="shared" ref="BL17" si="22">BK17/BI17*100</f>
        <v>4.5070641118364136</v>
      </c>
      <c r="BM17" s="24">
        <f>SUM(BM5:BM16)</f>
        <v>0</v>
      </c>
      <c r="BN17" s="24">
        <f>SUM(BN5:BN16)</f>
        <v>56674288.749999993</v>
      </c>
      <c r="BO17" s="24">
        <f>SUM(BO5:BO16)</f>
        <v>95760000</v>
      </c>
      <c r="BP17" s="24">
        <f>SUM(BP5:BP16)</f>
        <v>31919999.999999996</v>
      </c>
      <c r="BQ17" s="24">
        <f>SUM(BQ5:BQ16)</f>
        <v>41370958.640000001</v>
      </c>
      <c r="BR17" s="24">
        <f t="shared" ref="BR17" si="23">BQ17-BP17</f>
        <v>9450958.6400000043</v>
      </c>
      <c r="BS17" s="24">
        <f t="shared" ref="BS17" si="24">BR17/BP17*100</f>
        <v>29.60826641604012</v>
      </c>
      <c r="BT17" s="24">
        <f>SUM(BT5:BT16)</f>
        <v>0</v>
      </c>
      <c r="BU17" s="24">
        <f>SUM(BU5:BU16)</f>
        <v>55570962.619999997</v>
      </c>
      <c r="BV17" s="24">
        <f>SUM(BV5:BV16)</f>
        <v>93884823.840000004</v>
      </c>
      <c r="BW17" s="24">
        <f>SUM(BW5:BW16)</f>
        <v>31294941.279999997</v>
      </c>
      <c r="BX17" s="24">
        <f>SUM(BX5:BX16)</f>
        <v>44210976.309999987</v>
      </c>
      <c r="BY17" s="24">
        <f t="shared" ref="BY17" si="25">BX17-BW17</f>
        <v>12916035.02999999</v>
      </c>
      <c r="BZ17" s="24">
        <f t="shared" ref="BZ17" si="26">BY17/BW17*100</f>
        <v>41.271958028099519</v>
      </c>
      <c r="CA17" s="24">
        <f>SUM(CA5:CA16)</f>
        <v>0</v>
      </c>
      <c r="CB17" s="24">
        <f>SUM(CB5:CB16)</f>
        <v>80912190.030000001</v>
      </c>
      <c r="CC17" s="24">
        <f>SUM(CC5:CC16)</f>
        <v>230866296.02000001</v>
      </c>
      <c r="CD17" s="24">
        <f>SUM(CD5:CD16)</f>
        <v>76955432.00666666</v>
      </c>
      <c r="CE17" s="24">
        <f>SUM(CE5:CE16)</f>
        <v>87914202.590000018</v>
      </c>
      <c r="CF17" s="24">
        <f t="shared" ref="CF17" si="27">CE17-CD17</f>
        <v>10958770.583333358</v>
      </c>
      <c r="CG17" s="24">
        <f t="shared" ref="CG17" si="28">CF17/CD17*100</f>
        <v>14.240412011960373</v>
      </c>
      <c r="CH17" s="24">
        <f>SUM(CH5:CH16)</f>
        <v>0</v>
      </c>
      <c r="CI17" s="24">
        <f>SUM(CI5:CI16)</f>
        <v>16804116.649999999</v>
      </c>
      <c r="CJ17" s="24">
        <f>SUM(CJ5:CJ16)</f>
        <v>50291064.409999996</v>
      </c>
      <c r="CK17" s="24">
        <f>SUM(CK5:CK16)</f>
        <v>16763688.136666665</v>
      </c>
      <c r="CL17" s="24">
        <f>SUM(CL5:CL16)</f>
        <v>20627656.379999999</v>
      </c>
      <c r="CM17" s="24">
        <f t="shared" ref="CM17" si="29">CL17-CK17</f>
        <v>3863968.2433333341</v>
      </c>
      <c r="CN17" s="24">
        <f t="shared" ref="CN17" si="30">CM17/CK17*100</f>
        <v>23.049630915537037</v>
      </c>
      <c r="CO17" s="24">
        <f>SUM(CO5:CO16)</f>
        <v>0</v>
      </c>
      <c r="CP17" s="24">
        <f>SUM(CP5:CP16)</f>
        <v>60709195.009999998</v>
      </c>
      <c r="CQ17" s="24">
        <f>SUM(CQ5:CQ16)</f>
        <v>120080062.66999999</v>
      </c>
      <c r="CR17" s="24">
        <f>SUM(CR5:CR16)</f>
        <v>40026687.556666672</v>
      </c>
      <c r="CS17" s="24">
        <f>SUM(CS5:CS16)</f>
        <v>48435728.600000001</v>
      </c>
      <c r="CT17" s="24">
        <f t="shared" ref="CT17" si="31">CS17-CR17</f>
        <v>8409041.0433333293</v>
      </c>
      <c r="CU17" s="24">
        <f t="shared" ref="CU17" si="32">CT17/CR17*100</f>
        <v>21.008585912657558</v>
      </c>
      <c r="CV17" s="24">
        <f>SUM(CV5:CV16)</f>
        <v>0</v>
      </c>
      <c r="CW17" s="24">
        <f>SUM(CW5:CW16)</f>
        <v>22767572.220000003</v>
      </c>
      <c r="CX17" s="24">
        <f>SUM(CX5:CX16)</f>
        <v>56469001</v>
      </c>
      <c r="CY17" s="24">
        <f>SUM(CY5:CY16)</f>
        <v>18823000.333333332</v>
      </c>
      <c r="CZ17" s="24">
        <f>SUM(CZ5:CZ16)</f>
        <v>22721616.919999994</v>
      </c>
      <c r="DA17" s="24">
        <f t="shared" ref="DA17" si="33">CZ17-CY17</f>
        <v>3898616.5866666622</v>
      </c>
      <c r="DB17" s="24">
        <f t="shared" ref="DB17" si="34">DA17/CY17*100</f>
        <v>20.711982774407481</v>
      </c>
      <c r="DC17" s="24">
        <f>SUM(DC5:DC16)</f>
        <v>0</v>
      </c>
      <c r="DD17" s="24">
        <f>SUM(DD5:DD16)</f>
        <v>22270157.009999998</v>
      </c>
      <c r="DE17" s="24">
        <f>SUM(DE5:DE16)</f>
        <v>62141721.979999997</v>
      </c>
      <c r="DF17" s="24">
        <f>SUM(DF5:DF16)</f>
        <v>20713907.326666664</v>
      </c>
      <c r="DG17" s="24">
        <f>SUM(DG5:DG16)</f>
        <v>23387544.339999996</v>
      </c>
      <c r="DH17" s="24">
        <f t="shared" ref="DH17" si="35">DG17-DF17</f>
        <v>2673637.0133333318</v>
      </c>
      <c r="DI17" s="24">
        <f t="shared" ref="DI17" si="36">DH17/DF17*100</f>
        <v>12.907448948037658</v>
      </c>
      <c r="DJ17" s="24">
        <f>SUM(DJ5:DJ16)</f>
        <v>0</v>
      </c>
      <c r="DK17" s="24">
        <f>SUM(DK5:DK16)</f>
        <v>2250513452.1700001</v>
      </c>
      <c r="DL17" s="24">
        <f>SUM(DL5:DL16)</f>
        <v>3285703053.0299997</v>
      </c>
      <c r="DM17" s="24">
        <f>SUM(DM5:DM16)</f>
        <v>1095234351.01</v>
      </c>
      <c r="DN17" s="24">
        <f>SUM(DN5:DN16)</f>
        <v>1378284044.7600002</v>
      </c>
      <c r="DO17" s="24">
        <f t="shared" ref="DO17" si="37">DN17-DM17</f>
        <v>283049693.75000024</v>
      </c>
      <c r="DP17" s="24">
        <f>DO17/DM17*100</f>
        <v>25.843756040794219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87">
        <v>223391629.68000001</v>
      </c>
      <c r="D18" s="87">
        <v>255500000</v>
      </c>
      <c r="E18" s="87">
        <v>85166666.666666672</v>
      </c>
      <c r="F18" s="87">
        <v>85919220.980000004</v>
      </c>
      <c r="G18" s="87">
        <v>752554.31333333335</v>
      </c>
      <c r="H18" s="84">
        <v>0.88362541682974571</v>
      </c>
      <c r="I18" s="83" t="s">
        <v>2910</v>
      </c>
      <c r="J18" s="87">
        <v>30397480.039999999</v>
      </c>
      <c r="K18" s="87">
        <v>60000000</v>
      </c>
      <c r="L18" s="87">
        <v>20000000</v>
      </c>
      <c r="M18" s="87">
        <v>17082876.93</v>
      </c>
      <c r="N18" s="87">
        <v>-2917123.07</v>
      </c>
      <c r="O18" s="134">
        <v>-14.585615349999999</v>
      </c>
      <c r="P18" s="133" t="s">
        <v>2909</v>
      </c>
      <c r="Q18" s="87">
        <v>5051842.88</v>
      </c>
      <c r="R18" s="87">
        <v>12031626.68</v>
      </c>
      <c r="S18" s="87">
        <v>4010542.2266666661</v>
      </c>
      <c r="T18" s="87">
        <v>2952409.6</v>
      </c>
      <c r="U18" s="87">
        <v>-1058132.6266666667</v>
      </c>
      <c r="V18" s="84">
        <v>-26.383779720133404</v>
      </c>
      <c r="W18" s="83" t="s">
        <v>2909</v>
      </c>
      <c r="X18" s="87">
        <v>5243583.8899999997</v>
      </c>
      <c r="Y18" s="87">
        <v>10038933.52</v>
      </c>
      <c r="Z18" s="87">
        <v>3346311.1733333333</v>
      </c>
      <c r="AA18" s="87">
        <v>2196092.89</v>
      </c>
      <c r="AB18" s="87">
        <v>-1150218.2833333332</v>
      </c>
      <c r="AC18" s="84">
        <v>-34.372723388649355</v>
      </c>
      <c r="AD18" s="83" t="s">
        <v>2909</v>
      </c>
      <c r="AE18" s="87">
        <v>4528633.5</v>
      </c>
      <c r="AF18" s="87">
        <v>8541768.2799999993</v>
      </c>
      <c r="AG18" s="87">
        <v>2847256.0933333333</v>
      </c>
      <c r="AH18" s="87">
        <v>2387139.85</v>
      </c>
      <c r="AI18" s="87">
        <v>-460116.24333333335</v>
      </c>
      <c r="AJ18" s="84">
        <v>-16.159988011287986</v>
      </c>
      <c r="AK18" s="83" t="s">
        <v>2909</v>
      </c>
      <c r="AL18" s="87">
        <v>1202581.71</v>
      </c>
      <c r="AM18" s="87">
        <v>6000000</v>
      </c>
      <c r="AN18" s="87">
        <v>2000000</v>
      </c>
      <c r="AO18" s="87">
        <v>946357.23</v>
      </c>
      <c r="AP18" s="87">
        <v>-1053642.77</v>
      </c>
      <c r="AQ18" s="84">
        <v>-52.682138500000001</v>
      </c>
      <c r="AR18" s="83" t="s">
        <v>2909</v>
      </c>
      <c r="AS18" s="87">
        <v>15889326.189999999</v>
      </c>
      <c r="AT18" s="87">
        <v>28461180.059999999</v>
      </c>
      <c r="AU18" s="87">
        <v>9487060.0199999996</v>
      </c>
      <c r="AV18" s="87">
        <v>8610323.7599999998</v>
      </c>
      <c r="AW18" s="87">
        <v>-876736.26</v>
      </c>
      <c r="AX18" s="84">
        <v>-9.2413904639764262</v>
      </c>
      <c r="AY18" s="83" t="s">
        <v>2909</v>
      </c>
      <c r="AZ18" s="87">
        <v>9701690.0299999993</v>
      </c>
      <c r="BA18" s="87">
        <v>10285047.640000001</v>
      </c>
      <c r="BB18" s="87">
        <v>3428349.2133333334</v>
      </c>
      <c r="BC18" s="87">
        <v>5067133.57</v>
      </c>
      <c r="BD18" s="87">
        <v>1638784.3566666667</v>
      </c>
      <c r="BE18" s="84">
        <v>47.800975183426566</v>
      </c>
      <c r="BF18" s="83" t="s">
        <v>2910</v>
      </c>
      <c r="BG18" s="87">
        <v>5638451.5999999996</v>
      </c>
      <c r="BH18" s="87">
        <v>7919682.9699999997</v>
      </c>
      <c r="BI18" s="87">
        <v>2639894.3233333332</v>
      </c>
      <c r="BJ18" s="87">
        <v>1921788.02</v>
      </c>
      <c r="BK18" s="87">
        <v>-718106.30333333334</v>
      </c>
      <c r="BL18" s="84">
        <v>-27.20208521175185</v>
      </c>
      <c r="BM18" s="83" t="s">
        <v>2909</v>
      </c>
      <c r="BN18" s="87">
        <v>5153623</v>
      </c>
      <c r="BO18" s="87">
        <v>10795130.16</v>
      </c>
      <c r="BP18" s="87">
        <v>3598376.72</v>
      </c>
      <c r="BQ18" s="87">
        <v>1523689.5</v>
      </c>
      <c r="BR18" s="87">
        <v>-2074687.22</v>
      </c>
      <c r="BS18" s="84">
        <v>-57.656198376027739</v>
      </c>
      <c r="BT18" s="83" t="s">
        <v>2909</v>
      </c>
      <c r="BU18" s="87">
        <v>4413582.99</v>
      </c>
      <c r="BV18" s="87">
        <v>7400000</v>
      </c>
      <c r="BW18" s="87">
        <v>2466666.6666666665</v>
      </c>
      <c r="BX18" s="87">
        <v>2425229.0299999998</v>
      </c>
      <c r="BY18" s="87">
        <v>-41437.636666666665</v>
      </c>
      <c r="BZ18" s="84">
        <v>-1.6799041891891893</v>
      </c>
      <c r="CA18" s="83" t="s">
        <v>2909</v>
      </c>
      <c r="CB18" s="87">
        <v>6244574</v>
      </c>
      <c r="CC18" s="87">
        <v>11425492.27</v>
      </c>
      <c r="CD18" s="87">
        <v>3808497.4233333333</v>
      </c>
      <c r="CE18" s="87">
        <v>3878115.78</v>
      </c>
      <c r="CF18" s="87">
        <v>69618.356666666659</v>
      </c>
      <c r="CG18" s="84">
        <v>1.8279743670072957</v>
      </c>
      <c r="CH18" s="83" t="s">
        <v>2910</v>
      </c>
      <c r="CI18" s="87">
        <v>871604.54</v>
      </c>
      <c r="CJ18" s="87">
        <v>3250000</v>
      </c>
      <c r="CK18" s="87">
        <v>1083333.3333333333</v>
      </c>
      <c r="CL18" s="87">
        <v>778732.98</v>
      </c>
      <c r="CM18" s="87">
        <v>-304600.35333333333</v>
      </c>
      <c r="CN18" s="84">
        <v>-28.116955692307691</v>
      </c>
      <c r="CO18" s="83" t="s">
        <v>2909</v>
      </c>
      <c r="CP18" s="87">
        <v>3876648.97</v>
      </c>
      <c r="CQ18" s="87">
        <v>10058125.34</v>
      </c>
      <c r="CR18" s="87">
        <v>3352708.4466666668</v>
      </c>
      <c r="CS18" s="87">
        <v>2393604.75</v>
      </c>
      <c r="CT18" s="87">
        <v>-959103.69666666666</v>
      </c>
      <c r="CU18" s="84">
        <v>-28.606832712227863</v>
      </c>
      <c r="CV18" s="83" t="s">
        <v>2909</v>
      </c>
      <c r="CW18" s="87">
        <v>1436560.24</v>
      </c>
      <c r="CX18" s="87">
        <v>4000000</v>
      </c>
      <c r="CY18" s="87">
        <v>1333333.3333333335</v>
      </c>
      <c r="CZ18" s="87">
        <v>1010373.63</v>
      </c>
      <c r="DA18" s="87">
        <v>-322959.70333333337</v>
      </c>
      <c r="DB18" s="84">
        <v>-24.221977750000001</v>
      </c>
      <c r="DC18" s="83" t="s">
        <v>2909</v>
      </c>
      <c r="DD18" s="87">
        <v>1505504.47</v>
      </c>
      <c r="DE18" s="87">
        <v>3990000</v>
      </c>
      <c r="DF18" s="87">
        <v>1330000</v>
      </c>
      <c r="DG18" s="87">
        <v>1032458.18</v>
      </c>
      <c r="DH18" s="87">
        <v>-297541.82</v>
      </c>
      <c r="DI18" s="84">
        <v>-22.371565413533837</v>
      </c>
      <c r="DJ18" s="83" t="s">
        <v>2909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407196986.91999996</v>
      </c>
      <c r="DM18" s="15">
        <f t="shared" ref="DM18:DM32" si="38">E18+L18+S18+Z18+AG18+AN18+AU18+BB18+BI18+BP18+BW18+CD18+CK18+CR18+CY18+DF18</f>
        <v>149898995.64000002</v>
      </c>
      <c r="DN18" s="15">
        <f>F18+M18+T18+AA18+AH18+AO18+AV18+BC18+BJ18+BQ18+BX18+CE18+CL18+CS18+CZ18+DG18</f>
        <v>140125546.67999998</v>
      </c>
      <c r="DO18" s="15">
        <f t="shared" ref="DO18:DO32" si="39">DN18-DM18</f>
        <v>-9773448.9600000381</v>
      </c>
      <c r="DP18" s="15">
        <f>DO18/DM18*100</f>
        <v>-6.5200229783207622</v>
      </c>
      <c r="DQ18" s="15" t="str">
        <f t="shared" ref="DQ18:DQ32" si="40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87">
        <v>121249115.53</v>
      </c>
      <c r="D19" s="87">
        <v>125000000</v>
      </c>
      <c r="E19" s="87">
        <v>41666666.666666664</v>
      </c>
      <c r="F19" s="87">
        <v>36754025.219999999</v>
      </c>
      <c r="G19" s="87">
        <v>-4912641.4466666663</v>
      </c>
      <c r="H19" s="84">
        <v>-11.790339471999999</v>
      </c>
      <c r="I19" s="83" t="s">
        <v>2909</v>
      </c>
      <c r="J19" s="87">
        <v>20399097.59</v>
      </c>
      <c r="K19" s="87">
        <v>30000000</v>
      </c>
      <c r="L19" s="87">
        <v>10000000</v>
      </c>
      <c r="M19" s="87">
        <v>8477421.9299999997</v>
      </c>
      <c r="N19" s="87">
        <v>-1522578.07</v>
      </c>
      <c r="O19" s="134">
        <v>-15.2257807</v>
      </c>
      <c r="P19" s="133" t="s">
        <v>2909</v>
      </c>
      <c r="Q19" s="87">
        <v>1721174.48</v>
      </c>
      <c r="R19" s="87">
        <v>3667805.4</v>
      </c>
      <c r="S19" s="87">
        <v>1222601.8</v>
      </c>
      <c r="T19" s="87">
        <v>1149930.3500000001</v>
      </c>
      <c r="U19" s="87">
        <v>-72671.45</v>
      </c>
      <c r="V19" s="84">
        <v>-5.9439999188615626</v>
      </c>
      <c r="W19" s="83" t="s">
        <v>2909</v>
      </c>
      <c r="X19" s="87">
        <v>536597.35</v>
      </c>
      <c r="Y19" s="87">
        <v>1899780</v>
      </c>
      <c r="Z19" s="87">
        <v>633260</v>
      </c>
      <c r="AA19" s="87">
        <v>651853.12</v>
      </c>
      <c r="AB19" s="87">
        <v>18593.12</v>
      </c>
      <c r="AC19" s="84">
        <v>2.9360957584562422</v>
      </c>
      <c r="AD19" s="83" t="s">
        <v>2910</v>
      </c>
      <c r="AE19" s="87">
        <v>805720.47</v>
      </c>
      <c r="AF19" s="87">
        <v>1746773</v>
      </c>
      <c r="AG19" s="87">
        <v>582257.66666666674</v>
      </c>
      <c r="AH19" s="87">
        <v>631666.31999999995</v>
      </c>
      <c r="AI19" s="87">
        <v>49408.653333333335</v>
      </c>
      <c r="AJ19" s="84">
        <v>8.4857024925390991</v>
      </c>
      <c r="AK19" s="83" t="s">
        <v>2910</v>
      </c>
      <c r="AL19" s="87">
        <v>428670.82</v>
      </c>
      <c r="AM19" s="87">
        <v>1500000</v>
      </c>
      <c r="AN19" s="87">
        <v>500000</v>
      </c>
      <c r="AO19" s="87">
        <v>300229</v>
      </c>
      <c r="AP19" s="87">
        <v>-199771</v>
      </c>
      <c r="AQ19" s="84">
        <v>-39.9542</v>
      </c>
      <c r="AR19" s="83" t="s">
        <v>2909</v>
      </c>
      <c r="AS19" s="87">
        <v>2634233.87</v>
      </c>
      <c r="AT19" s="87">
        <v>6436995.71</v>
      </c>
      <c r="AU19" s="87">
        <v>2145665.2366666668</v>
      </c>
      <c r="AV19" s="87">
        <v>1672734.24</v>
      </c>
      <c r="AW19" s="87">
        <v>-472930.99666666664</v>
      </c>
      <c r="AX19" s="84">
        <v>-22.041229385874484</v>
      </c>
      <c r="AY19" s="83" t="s">
        <v>2909</v>
      </c>
      <c r="AZ19" s="87">
        <v>2305930.69</v>
      </c>
      <c r="BA19" s="87">
        <v>2563965.5</v>
      </c>
      <c r="BB19" s="87">
        <v>854655.16666666674</v>
      </c>
      <c r="BC19" s="87">
        <v>910794.14</v>
      </c>
      <c r="BD19" s="87">
        <v>56138.973333333328</v>
      </c>
      <c r="BE19" s="84">
        <v>6.5686110051012774</v>
      </c>
      <c r="BF19" s="83" t="s">
        <v>2910</v>
      </c>
      <c r="BG19" s="87">
        <v>769806.97</v>
      </c>
      <c r="BH19" s="87">
        <v>1713817.16</v>
      </c>
      <c r="BI19" s="87">
        <v>571272.38666666672</v>
      </c>
      <c r="BJ19" s="87">
        <v>493029.5</v>
      </c>
      <c r="BK19" s="87">
        <v>-78242.886666666673</v>
      </c>
      <c r="BL19" s="84">
        <v>-13.69624867100759</v>
      </c>
      <c r="BM19" s="83" t="s">
        <v>2909</v>
      </c>
      <c r="BN19" s="87">
        <v>760211.71</v>
      </c>
      <c r="BO19" s="87">
        <v>2865546.42</v>
      </c>
      <c r="BP19" s="87">
        <v>955182.14</v>
      </c>
      <c r="BQ19" s="87">
        <v>529055.74</v>
      </c>
      <c r="BR19" s="87">
        <v>-426126.4</v>
      </c>
      <c r="BS19" s="84">
        <v>-44.612056921416055</v>
      </c>
      <c r="BT19" s="83" t="s">
        <v>2909</v>
      </c>
      <c r="BU19" s="87">
        <v>833685.75</v>
      </c>
      <c r="BV19" s="87">
        <v>1400000</v>
      </c>
      <c r="BW19" s="87">
        <v>466666.66666666669</v>
      </c>
      <c r="BX19" s="87">
        <v>578269.36</v>
      </c>
      <c r="BY19" s="87">
        <v>111602.69333333333</v>
      </c>
      <c r="BZ19" s="84">
        <v>23.914862857142854</v>
      </c>
      <c r="CA19" s="83" t="s">
        <v>2910</v>
      </c>
      <c r="CB19" s="87">
        <v>2497382.81</v>
      </c>
      <c r="CC19" s="87">
        <v>4433191.1500000004</v>
      </c>
      <c r="CD19" s="87">
        <v>1477730.3833333333</v>
      </c>
      <c r="CE19" s="87">
        <v>1837143.15</v>
      </c>
      <c r="CF19" s="87">
        <v>359412.76666666666</v>
      </c>
      <c r="CG19" s="84">
        <v>24.321944701166334</v>
      </c>
      <c r="CH19" s="83" t="s">
        <v>2910</v>
      </c>
      <c r="CI19" s="87">
        <v>147307.38</v>
      </c>
      <c r="CJ19" s="87">
        <v>852000</v>
      </c>
      <c r="CK19" s="87">
        <v>284000</v>
      </c>
      <c r="CL19" s="87">
        <v>132526.79999999999</v>
      </c>
      <c r="CM19" s="87">
        <v>-151473.20000000001</v>
      </c>
      <c r="CN19" s="84">
        <v>-53.335633802816908</v>
      </c>
      <c r="CO19" s="83" t="s">
        <v>2909</v>
      </c>
      <c r="CP19" s="87">
        <v>1288699.44</v>
      </c>
      <c r="CQ19" s="87">
        <v>2711568.95</v>
      </c>
      <c r="CR19" s="87">
        <v>903856.31666666665</v>
      </c>
      <c r="CS19" s="87">
        <v>900689.79</v>
      </c>
      <c r="CT19" s="87">
        <v>-3166.5266666666666</v>
      </c>
      <c r="CU19" s="84">
        <v>-0.35033518140853476</v>
      </c>
      <c r="CV19" s="83" t="s">
        <v>2909</v>
      </c>
      <c r="CW19" s="87">
        <v>676716.28</v>
      </c>
      <c r="CX19" s="87">
        <v>1400000</v>
      </c>
      <c r="CY19" s="87">
        <v>466666.66666666669</v>
      </c>
      <c r="CZ19" s="87">
        <v>566279.74</v>
      </c>
      <c r="DA19" s="87">
        <v>99613.073333333348</v>
      </c>
      <c r="DB19" s="84">
        <v>21.345658571428569</v>
      </c>
      <c r="DC19" s="83" t="s">
        <v>2910</v>
      </c>
      <c r="DD19" s="87">
        <v>430638.12</v>
      </c>
      <c r="DE19" s="87">
        <v>1100000</v>
      </c>
      <c r="DF19" s="87">
        <v>366666.66666666669</v>
      </c>
      <c r="DG19" s="87">
        <v>203890.53</v>
      </c>
      <c r="DH19" s="87">
        <v>-162776.13666666666</v>
      </c>
      <c r="DI19" s="84">
        <v>-44.393491818181815</v>
      </c>
      <c r="DJ19" s="83" t="s">
        <v>2909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219291443.28999999</v>
      </c>
      <c r="DM19" s="15">
        <f t="shared" si="38"/>
        <v>63097147.763333313</v>
      </c>
      <c r="DN19" s="15">
        <f t="shared" ref="DN19:DN32" si="43">F19+M19+T19+AA19+AH19+AO19+AV19+BC19+BJ19+BQ19+BX19+CE19+CL19+CS19+CZ19+DG19</f>
        <v>55789538.93</v>
      </c>
      <c r="DO19" s="15">
        <f t="shared" si="39"/>
        <v>-7307608.8333333135</v>
      </c>
      <c r="DP19" s="15">
        <f t="shared" ref="DP19:DP32" si="44">DO19/DM19*100</f>
        <v>-11.581520072417399</v>
      </c>
      <c r="DQ19" s="15" t="str">
        <f t="shared" si="40"/>
        <v>Not OK</v>
      </c>
    </row>
    <row r="20" spans="1:197" s="25" customFormat="1" ht="15" customHeight="1">
      <c r="A20" s="36" t="s">
        <v>2816</v>
      </c>
      <c r="B20" s="36" t="s">
        <v>2817</v>
      </c>
      <c r="C20" s="87">
        <v>952413.96</v>
      </c>
      <c r="D20" s="87">
        <v>1400000</v>
      </c>
      <c r="E20" s="87">
        <v>466666.66666666669</v>
      </c>
      <c r="F20" s="87">
        <v>362858.64</v>
      </c>
      <c r="G20" s="87">
        <v>-103808.02666666667</v>
      </c>
      <c r="H20" s="84">
        <v>-22.244577142857143</v>
      </c>
      <c r="I20" s="83" t="s">
        <v>2909</v>
      </c>
      <c r="J20" s="87">
        <v>471385.42</v>
      </c>
      <c r="K20" s="87">
        <v>1000000</v>
      </c>
      <c r="L20" s="87">
        <v>333333.33333333337</v>
      </c>
      <c r="M20" s="87">
        <v>196319.92</v>
      </c>
      <c r="N20" s="87">
        <v>-137013.41333333333</v>
      </c>
      <c r="O20" s="134">
        <v>-41.104024000000003</v>
      </c>
      <c r="P20" s="133" t="s">
        <v>2909</v>
      </c>
      <c r="Q20" s="87">
        <v>121698.17</v>
      </c>
      <c r="R20" s="87">
        <v>823730.77</v>
      </c>
      <c r="S20" s="87">
        <v>274576.9233333334</v>
      </c>
      <c r="T20" s="87">
        <v>27577.01</v>
      </c>
      <c r="U20" s="87">
        <v>-246999.91333333336</v>
      </c>
      <c r="V20" s="84">
        <v>-89.956544903621847</v>
      </c>
      <c r="W20" s="83" t="s">
        <v>2909</v>
      </c>
      <c r="X20" s="87">
        <v>70450.41</v>
      </c>
      <c r="Y20" s="87">
        <v>447659.83</v>
      </c>
      <c r="Z20" s="87">
        <v>149219.94333333336</v>
      </c>
      <c r="AA20" s="87">
        <v>46169.81</v>
      </c>
      <c r="AB20" s="87">
        <v>-103050.13333333335</v>
      </c>
      <c r="AC20" s="84">
        <v>-69.059222937202108</v>
      </c>
      <c r="AD20" s="83" t="s">
        <v>2909</v>
      </c>
      <c r="AE20" s="87">
        <v>122185.38</v>
      </c>
      <c r="AF20" s="87">
        <v>671819.64</v>
      </c>
      <c r="AG20" s="87">
        <v>223939.88</v>
      </c>
      <c r="AH20" s="87">
        <v>85167.09</v>
      </c>
      <c r="AI20" s="87">
        <v>-138772.79</v>
      </c>
      <c r="AJ20" s="84">
        <v>-61.968770368189887</v>
      </c>
      <c r="AK20" s="83" t="s">
        <v>2909</v>
      </c>
      <c r="AL20" s="87">
        <v>197705.9</v>
      </c>
      <c r="AM20" s="87">
        <v>400000</v>
      </c>
      <c r="AN20" s="87">
        <v>133333.33333333334</v>
      </c>
      <c r="AO20" s="87">
        <v>107758.02</v>
      </c>
      <c r="AP20" s="87">
        <v>-25575.313333333335</v>
      </c>
      <c r="AQ20" s="84">
        <v>-19.181484999999999</v>
      </c>
      <c r="AR20" s="83" t="s">
        <v>2909</v>
      </c>
      <c r="AS20" s="87">
        <v>301497.46000000002</v>
      </c>
      <c r="AT20" s="87">
        <v>829071</v>
      </c>
      <c r="AU20" s="87">
        <v>276357</v>
      </c>
      <c r="AV20" s="87">
        <v>328670.23</v>
      </c>
      <c r="AW20" s="87">
        <v>52313.23</v>
      </c>
      <c r="AX20" s="84">
        <v>18.92958383540131</v>
      </c>
      <c r="AY20" s="83" t="s">
        <v>2910</v>
      </c>
      <c r="AZ20" s="87">
        <v>174094.05</v>
      </c>
      <c r="BA20" s="87">
        <v>707506.95</v>
      </c>
      <c r="BB20" s="87">
        <v>235835.65</v>
      </c>
      <c r="BC20" s="87">
        <v>111098.9</v>
      </c>
      <c r="BD20" s="87">
        <v>-124736.75</v>
      </c>
      <c r="BE20" s="84">
        <v>-52.891388558091201</v>
      </c>
      <c r="BF20" s="83" t="s">
        <v>2909</v>
      </c>
      <c r="BG20" s="87">
        <v>126937.17</v>
      </c>
      <c r="BH20" s="87">
        <v>416992.64</v>
      </c>
      <c r="BI20" s="87">
        <v>138997.54666666669</v>
      </c>
      <c r="BJ20" s="87">
        <v>75199.88</v>
      </c>
      <c r="BK20" s="87">
        <v>-63797.666666666664</v>
      </c>
      <c r="BL20" s="84">
        <v>-45.898412019933971</v>
      </c>
      <c r="BM20" s="83" t="s">
        <v>2909</v>
      </c>
      <c r="BN20" s="87">
        <v>119091.56</v>
      </c>
      <c r="BO20" s="87">
        <v>339495.94</v>
      </c>
      <c r="BP20" s="87">
        <v>113165.31333333334</v>
      </c>
      <c r="BQ20" s="87">
        <v>14000.7</v>
      </c>
      <c r="BR20" s="87">
        <v>-99164.613333333342</v>
      </c>
      <c r="BS20" s="84">
        <v>-87.628099470055503</v>
      </c>
      <c r="BT20" s="83" t="s">
        <v>2909</v>
      </c>
      <c r="BU20" s="87">
        <v>175910.04</v>
      </c>
      <c r="BV20" s="87">
        <v>400000</v>
      </c>
      <c r="BW20" s="87">
        <v>133333.33333333334</v>
      </c>
      <c r="BX20" s="87">
        <v>60593.62</v>
      </c>
      <c r="BY20" s="87">
        <v>-72739.713333333333</v>
      </c>
      <c r="BZ20" s="84">
        <v>-54.554785000000003</v>
      </c>
      <c r="CA20" s="83" t="s">
        <v>2909</v>
      </c>
      <c r="CB20" s="87">
        <v>499989.11</v>
      </c>
      <c r="CC20" s="87">
        <v>1274054.8</v>
      </c>
      <c r="CD20" s="87">
        <v>424684.93333333341</v>
      </c>
      <c r="CE20" s="87">
        <v>279814.5</v>
      </c>
      <c r="CF20" s="87">
        <v>-144870.43333333335</v>
      </c>
      <c r="CG20" s="84">
        <v>-34.112449480195046</v>
      </c>
      <c r="CH20" s="83" t="s">
        <v>2909</v>
      </c>
      <c r="CI20" s="87">
        <v>42859.22</v>
      </c>
      <c r="CJ20" s="87">
        <v>268000</v>
      </c>
      <c r="CK20" s="87">
        <v>89333.333333333343</v>
      </c>
      <c r="CL20" s="87">
        <v>22011.29</v>
      </c>
      <c r="CM20" s="87">
        <v>-67322.043333333335</v>
      </c>
      <c r="CN20" s="84">
        <v>-75.360496268656718</v>
      </c>
      <c r="CO20" s="83" t="s">
        <v>2909</v>
      </c>
      <c r="CP20" s="87">
        <v>57205.09</v>
      </c>
      <c r="CQ20" s="87">
        <v>421930.2</v>
      </c>
      <c r="CR20" s="87">
        <v>140643.4</v>
      </c>
      <c r="CS20" s="87">
        <v>41543.5</v>
      </c>
      <c r="CT20" s="87">
        <v>-99099.9</v>
      </c>
      <c r="CU20" s="84">
        <v>-70.461820462247076</v>
      </c>
      <c r="CV20" s="83" t="s">
        <v>2909</v>
      </c>
      <c r="CW20" s="87">
        <v>121694.93</v>
      </c>
      <c r="CX20" s="87">
        <v>380000</v>
      </c>
      <c r="CY20" s="87">
        <v>126666.66666666669</v>
      </c>
      <c r="CZ20" s="87">
        <v>42480</v>
      </c>
      <c r="DA20" s="87">
        <v>-84186.666666666672</v>
      </c>
      <c r="DB20" s="84">
        <v>-66.463157894736838</v>
      </c>
      <c r="DC20" s="83" t="s">
        <v>2909</v>
      </c>
      <c r="DD20" s="87">
        <v>26366.1</v>
      </c>
      <c r="DE20" s="87">
        <v>70000</v>
      </c>
      <c r="DF20" s="87">
        <v>23333.333333333332</v>
      </c>
      <c r="DG20" s="87">
        <v>28725.1</v>
      </c>
      <c r="DH20" s="87">
        <v>5391.7666666666664</v>
      </c>
      <c r="DI20" s="84">
        <v>23.107571428571429</v>
      </c>
      <c r="DJ20" s="83" t="s">
        <v>2910</v>
      </c>
      <c r="DK20" s="15">
        <f t="shared" si="41"/>
        <v>23509196.140000001</v>
      </c>
      <c r="DL20" s="15">
        <f t="shared" si="42"/>
        <v>38850261.769999996</v>
      </c>
      <c r="DM20" s="15">
        <f t="shared" si="38"/>
        <v>3283420.5900000003</v>
      </c>
      <c r="DN20" s="15">
        <f t="shared" si="43"/>
        <v>1829988.2100000002</v>
      </c>
      <c r="DO20" s="15">
        <f t="shared" si="39"/>
        <v>-1453432.3800000001</v>
      </c>
      <c r="DP20" s="15">
        <f t="shared" si="44"/>
        <v>-44.265799648896035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87">
        <v>56616807.710000001</v>
      </c>
      <c r="D21" s="87">
        <v>55000000</v>
      </c>
      <c r="E21" s="87">
        <v>18333333.333333332</v>
      </c>
      <c r="F21" s="87">
        <v>29573056.059999999</v>
      </c>
      <c r="G21" s="87">
        <v>11239722.726666667</v>
      </c>
      <c r="H21" s="84">
        <v>61.307578509090909</v>
      </c>
      <c r="I21" s="83" t="s">
        <v>2910</v>
      </c>
      <c r="J21" s="87">
        <v>7738155.0300000003</v>
      </c>
      <c r="K21" s="87">
        <v>15000000</v>
      </c>
      <c r="L21" s="87">
        <v>5000000</v>
      </c>
      <c r="M21" s="87">
        <v>1164435.8600000001</v>
      </c>
      <c r="N21" s="87">
        <v>-3835564.14</v>
      </c>
      <c r="O21" s="134">
        <v>-76.711282800000006</v>
      </c>
      <c r="P21" s="133" t="s">
        <v>2909</v>
      </c>
      <c r="Q21" s="87">
        <v>1422144.24</v>
      </c>
      <c r="R21" s="87">
        <v>2850459.75</v>
      </c>
      <c r="S21" s="87">
        <v>950153.25</v>
      </c>
      <c r="T21" s="87">
        <v>865614</v>
      </c>
      <c r="U21" s="87">
        <v>-84539.25</v>
      </c>
      <c r="V21" s="84">
        <v>-8.8974331246038467</v>
      </c>
      <c r="W21" s="83" t="s">
        <v>2909</v>
      </c>
      <c r="X21" s="87">
        <v>1524209.77</v>
      </c>
      <c r="Y21" s="87">
        <v>2275533</v>
      </c>
      <c r="Z21" s="87">
        <v>758511</v>
      </c>
      <c r="AA21" s="87">
        <v>1130758.8899999999</v>
      </c>
      <c r="AB21" s="87">
        <v>372247.89</v>
      </c>
      <c r="AC21" s="84">
        <v>49.076136008574693</v>
      </c>
      <c r="AD21" s="83" t="s">
        <v>2910</v>
      </c>
      <c r="AE21" s="87">
        <v>1403726.31</v>
      </c>
      <c r="AF21" s="87">
        <v>2903348.64</v>
      </c>
      <c r="AG21" s="87">
        <v>967782.88</v>
      </c>
      <c r="AH21" s="87">
        <v>983303.12</v>
      </c>
      <c r="AI21" s="87">
        <v>15520.24</v>
      </c>
      <c r="AJ21" s="84">
        <v>1.6036902822666175</v>
      </c>
      <c r="AK21" s="83" t="s">
        <v>2910</v>
      </c>
      <c r="AL21" s="87">
        <v>972632.8</v>
      </c>
      <c r="AM21" s="87">
        <v>2700000</v>
      </c>
      <c r="AN21" s="87">
        <v>900000</v>
      </c>
      <c r="AO21" s="87">
        <v>682198.52</v>
      </c>
      <c r="AP21" s="87">
        <v>-217801.48</v>
      </c>
      <c r="AQ21" s="84">
        <v>-24.200164444444443</v>
      </c>
      <c r="AR21" s="83" t="s">
        <v>2909</v>
      </c>
      <c r="AS21" s="87">
        <v>4064774.99</v>
      </c>
      <c r="AT21" s="87">
        <v>8695067.5</v>
      </c>
      <c r="AU21" s="87">
        <v>2898355.833333333</v>
      </c>
      <c r="AV21" s="87">
        <v>2368312.2200000002</v>
      </c>
      <c r="AW21" s="87">
        <v>-530043.6133333334</v>
      </c>
      <c r="AX21" s="84">
        <v>-18.287734281533755</v>
      </c>
      <c r="AY21" s="83" t="s">
        <v>2909</v>
      </c>
      <c r="AZ21" s="87">
        <v>2345410.64</v>
      </c>
      <c r="BA21" s="87">
        <v>1730033</v>
      </c>
      <c r="BB21" s="87">
        <v>576677.66666666663</v>
      </c>
      <c r="BC21" s="87">
        <v>1629676.04</v>
      </c>
      <c r="BD21" s="87">
        <v>1052998.3733333333</v>
      </c>
      <c r="BE21" s="84">
        <v>182.59739091682064</v>
      </c>
      <c r="BF21" s="83" t="s">
        <v>2910</v>
      </c>
      <c r="BG21" s="87">
        <v>2313956.06</v>
      </c>
      <c r="BH21" s="87">
        <v>3927524</v>
      </c>
      <c r="BI21" s="87">
        <v>1309174.6666666667</v>
      </c>
      <c r="BJ21" s="87">
        <v>1403417.04</v>
      </c>
      <c r="BK21" s="87">
        <v>94242.373333333337</v>
      </c>
      <c r="BL21" s="84">
        <v>7.1986096074778922</v>
      </c>
      <c r="BM21" s="83" t="s">
        <v>2910</v>
      </c>
      <c r="BN21" s="87">
        <v>1415233.77</v>
      </c>
      <c r="BO21" s="87">
        <v>1259863</v>
      </c>
      <c r="BP21" s="87">
        <v>419954.33333333337</v>
      </c>
      <c r="BQ21" s="87">
        <v>469214</v>
      </c>
      <c r="BR21" s="87">
        <v>49259.666666666672</v>
      </c>
      <c r="BS21" s="84">
        <v>11.729767442968004</v>
      </c>
      <c r="BT21" s="83" t="s">
        <v>2910</v>
      </c>
      <c r="BU21" s="87">
        <v>954304.03</v>
      </c>
      <c r="BV21" s="87">
        <v>1570000</v>
      </c>
      <c r="BW21" s="87">
        <v>523333.33333333343</v>
      </c>
      <c r="BX21" s="87">
        <v>560137</v>
      </c>
      <c r="BY21" s="87">
        <v>36803.666666666672</v>
      </c>
      <c r="BZ21" s="84">
        <v>7.0325477707006376</v>
      </c>
      <c r="CA21" s="83" t="s">
        <v>2910</v>
      </c>
      <c r="CB21" s="87">
        <v>1939834.27</v>
      </c>
      <c r="CC21" s="87">
        <v>7111690</v>
      </c>
      <c r="CD21" s="87">
        <v>2370563.3333333335</v>
      </c>
      <c r="CE21" s="87">
        <v>1713773.5</v>
      </c>
      <c r="CF21" s="87">
        <v>-656789.83333333326</v>
      </c>
      <c r="CG21" s="84">
        <v>-27.706065646843438</v>
      </c>
      <c r="CH21" s="83" t="s">
        <v>2909</v>
      </c>
      <c r="CI21" s="87">
        <v>181997.21</v>
      </c>
      <c r="CJ21" s="87">
        <v>901000</v>
      </c>
      <c r="CK21" s="87">
        <v>300333.33333333337</v>
      </c>
      <c r="CL21" s="87">
        <v>127409.5</v>
      </c>
      <c r="CM21" s="87">
        <v>-172923.83333333334</v>
      </c>
      <c r="CN21" s="84">
        <v>-57.577302996670362</v>
      </c>
      <c r="CO21" s="83" t="s">
        <v>2909</v>
      </c>
      <c r="CP21" s="87">
        <v>1875332.89</v>
      </c>
      <c r="CQ21" s="87">
        <v>5564006.5</v>
      </c>
      <c r="CR21" s="87">
        <v>1854668.8333333335</v>
      </c>
      <c r="CS21" s="87">
        <v>1293349.5</v>
      </c>
      <c r="CT21" s="87">
        <v>-561319.33333333337</v>
      </c>
      <c r="CU21" s="84">
        <v>-30.265205477383969</v>
      </c>
      <c r="CV21" s="83" t="s">
        <v>2909</v>
      </c>
      <c r="CW21" s="87">
        <v>642110.87</v>
      </c>
      <c r="CX21" s="87">
        <v>1700000</v>
      </c>
      <c r="CY21" s="87">
        <v>566666.66666666674</v>
      </c>
      <c r="CZ21" s="87">
        <v>595160.56999999995</v>
      </c>
      <c r="DA21" s="87">
        <v>28493.903333333335</v>
      </c>
      <c r="DB21" s="84">
        <v>5.028335882352942</v>
      </c>
      <c r="DC21" s="83" t="s">
        <v>2910</v>
      </c>
      <c r="DD21" s="87">
        <v>594354.06000000006</v>
      </c>
      <c r="DE21" s="87">
        <v>1575000</v>
      </c>
      <c r="DF21" s="87">
        <v>525000</v>
      </c>
      <c r="DG21" s="87">
        <v>574550.1</v>
      </c>
      <c r="DH21" s="87">
        <v>49550.1</v>
      </c>
      <c r="DI21" s="84">
        <v>9.4381142857142866</v>
      </c>
      <c r="DJ21" s="83" t="s">
        <v>2910</v>
      </c>
      <c r="DK21" s="15">
        <f t="shared" si="41"/>
        <v>78738215.040000007</v>
      </c>
      <c r="DL21" s="15">
        <f t="shared" si="42"/>
        <v>100763525.39</v>
      </c>
      <c r="DM21" s="15">
        <f t="shared" si="38"/>
        <v>38254508.463333331</v>
      </c>
      <c r="DN21" s="15">
        <f t="shared" si="43"/>
        <v>45134365.920000002</v>
      </c>
      <c r="DO21" s="15">
        <f t="shared" si="39"/>
        <v>6879857.4566666707</v>
      </c>
      <c r="DP21" s="15">
        <f t="shared" si="44"/>
        <v>17.984435647006062</v>
      </c>
      <c r="DQ21" s="15" t="str">
        <f t="shared" si="40"/>
        <v>OK</v>
      </c>
    </row>
    <row r="22" spans="1:197" s="25" customFormat="1" ht="15" customHeight="1">
      <c r="A22" s="36" t="s">
        <v>2820</v>
      </c>
      <c r="B22" s="36" t="s">
        <v>2821</v>
      </c>
      <c r="C22" s="87">
        <v>321628529.50999999</v>
      </c>
      <c r="D22" s="87">
        <v>402266000</v>
      </c>
      <c r="E22" s="87">
        <v>134088666.66666666</v>
      </c>
      <c r="F22" s="87">
        <v>133075683.5</v>
      </c>
      <c r="G22" s="87">
        <v>-1012983.1666666666</v>
      </c>
      <c r="H22" s="84">
        <v>-0.75545770708933901</v>
      </c>
      <c r="I22" s="83" t="s">
        <v>2909</v>
      </c>
      <c r="J22" s="87">
        <v>89516937.5</v>
      </c>
      <c r="K22" s="87">
        <v>167000000</v>
      </c>
      <c r="L22" s="87">
        <v>55666666.666666672</v>
      </c>
      <c r="M22" s="87">
        <v>54733986.100000001</v>
      </c>
      <c r="N22" s="87">
        <v>-932680.56666666665</v>
      </c>
      <c r="O22" s="134">
        <v>-1.6754740718562873</v>
      </c>
      <c r="P22" s="133" t="s">
        <v>2909</v>
      </c>
      <c r="Q22" s="87">
        <v>25256685.59</v>
      </c>
      <c r="R22" s="87">
        <v>50402860</v>
      </c>
      <c r="S22" s="87">
        <v>16800953.333333332</v>
      </c>
      <c r="T22" s="87">
        <v>16117781</v>
      </c>
      <c r="U22" s="87">
        <v>-683172.33333333326</v>
      </c>
      <c r="V22" s="84">
        <v>-4.0662712393701472</v>
      </c>
      <c r="W22" s="83" t="s">
        <v>2909</v>
      </c>
      <c r="X22" s="87">
        <v>19609337.739999998</v>
      </c>
      <c r="Y22" s="87">
        <v>38763800</v>
      </c>
      <c r="Z22" s="87">
        <v>12921266.666666666</v>
      </c>
      <c r="AA22" s="87">
        <v>11996040.24</v>
      </c>
      <c r="AB22" s="87">
        <v>-925226.42666666664</v>
      </c>
      <c r="AC22" s="84">
        <v>-7.1604932436964388</v>
      </c>
      <c r="AD22" s="83" t="s">
        <v>2909</v>
      </c>
      <c r="AE22" s="87">
        <v>19146572.77</v>
      </c>
      <c r="AF22" s="87">
        <v>38036654.950000003</v>
      </c>
      <c r="AG22" s="87">
        <v>12678884.983333332</v>
      </c>
      <c r="AH22" s="87">
        <v>10986649.470000001</v>
      </c>
      <c r="AI22" s="87">
        <v>-1692235.5133333334</v>
      </c>
      <c r="AJ22" s="84">
        <v>-13.346879599884479</v>
      </c>
      <c r="AK22" s="83" t="s">
        <v>2909</v>
      </c>
      <c r="AL22" s="87">
        <v>13957610.550000001</v>
      </c>
      <c r="AM22" s="87">
        <v>37461360</v>
      </c>
      <c r="AN22" s="87">
        <v>12487120</v>
      </c>
      <c r="AO22" s="87">
        <v>11540660</v>
      </c>
      <c r="AP22" s="87">
        <v>-946460</v>
      </c>
      <c r="AQ22" s="84">
        <v>-7.5794899063995542</v>
      </c>
      <c r="AR22" s="83" t="s">
        <v>2909</v>
      </c>
      <c r="AS22" s="87">
        <v>40493390.5</v>
      </c>
      <c r="AT22" s="87">
        <v>72000000</v>
      </c>
      <c r="AU22" s="87">
        <v>24000000</v>
      </c>
      <c r="AV22" s="87">
        <v>23805350.870000001</v>
      </c>
      <c r="AW22" s="87">
        <v>-194649.13</v>
      </c>
      <c r="AX22" s="84">
        <v>-0.8110380416666666</v>
      </c>
      <c r="AY22" s="83" t="s">
        <v>2909</v>
      </c>
      <c r="AZ22" s="87">
        <v>18773253.859999999</v>
      </c>
      <c r="BA22" s="87">
        <v>30000000</v>
      </c>
      <c r="BB22" s="87">
        <v>10000000</v>
      </c>
      <c r="BC22" s="87">
        <v>10648269.58</v>
      </c>
      <c r="BD22" s="87">
        <v>648269.57999999996</v>
      </c>
      <c r="BE22" s="84">
        <v>6.4826958000000001</v>
      </c>
      <c r="BF22" s="83" t="s">
        <v>2910</v>
      </c>
      <c r="BG22" s="87">
        <v>19405884.539999999</v>
      </c>
      <c r="BH22" s="87">
        <v>35733025.32</v>
      </c>
      <c r="BI22" s="87">
        <v>11911008.439999999</v>
      </c>
      <c r="BJ22" s="87">
        <v>11282850</v>
      </c>
      <c r="BK22" s="87">
        <v>-628158.43999999994</v>
      </c>
      <c r="BL22" s="84">
        <v>-5.2737637049310999</v>
      </c>
      <c r="BM22" s="83" t="s">
        <v>2909</v>
      </c>
      <c r="BN22" s="87">
        <v>19551852.359999999</v>
      </c>
      <c r="BO22" s="87">
        <v>32000000</v>
      </c>
      <c r="BP22" s="87">
        <v>10666666.666666666</v>
      </c>
      <c r="BQ22" s="87">
        <v>10804487.74</v>
      </c>
      <c r="BR22" s="87">
        <v>137821.07333333333</v>
      </c>
      <c r="BS22" s="84">
        <v>1.2920725625</v>
      </c>
      <c r="BT22" s="83" t="s">
        <v>2910</v>
      </c>
      <c r="BU22" s="87">
        <v>22242969.829999998</v>
      </c>
      <c r="BV22" s="87">
        <v>40519200</v>
      </c>
      <c r="BW22" s="87">
        <v>13506400</v>
      </c>
      <c r="BX22" s="87">
        <v>12759480</v>
      </c>
      <c r="BY22" s="87">
        <v>-746920</v>
      </c>
      <c r="BZ22" s="84">
        <v>-5.5301190546703793</v>
      </c>
      <c r="CA22" s="83" t="s">
        <v>2909</v>
      </c>
      <c r="CB22" s="87">
        <v>22939900.57</v>
      </c>
      <c r="CC22" s="87">
        <v>46389838.659999996</v>
      </c>
      <c r="CD22" s="87">
        <v>15463279.553333333</v>
      </c>
      <c r="CE22" s="87">
        <v>16143255.24</v>
      </c>
      <c r="CF22" s="87">
        <v>679975.68666666665</v>
      </c>
      <c r="CG22" s="84">
        <v>4.397357522519135</v>
      </c>
      <c r="CH22" s="83" t="s">
        <v>2910</v>
      </c>
      <c r="CI22" s="87">
        <v>7261385.3099999996</v>
      </c>
      <c r="CJ22" s="87">
        <v>22055000</v>
      </c>
      <c r="CK22" s="87">
        <v>7351666.666666667</v>
      </c>
      <c r="CL22" s="87">
        <v>7184296.7199999997</v>
      </c>
      <c r="CM22" s="87">
        <v>-167369.94666666666</v>
      </c>
      <c r="CN22" s="84">
        <v>-2.2766258898209024</v>
      </c>
      <c r="CO22" s="83" t="s">
        <v>2909</v>
      </c>
      <c r="CP22" s="87">
        <v>18148115.140000001</v>
      </c>
      <c r="CQ22" s="87">
        <v>39096064</v>
      </c>
      <c r="CR22" s="87">
        <v>13032021.333333332</v>
      </c>
      <c r="CS22" s="87">
        <v>12725459.35</v>
      </c>
      <c r="CT22" s="87">
        <v>-306561.98333333334</v>
      </c>
      <c r="CU22" s="84">
        <v>-2.3523747812567528</v>
      </c>
      <c r="CV22" s="83" t="s">
        <v>2909</v>
      </c>
      <c r="CW22" s="87">
        <v>7865691.8099999996</v>
      </c>
      <c r="CX22" s="87">
        <v>21100000</v>
      </c>
      <c r="CY22" s="87">
        <v>7033333.333333333</v>
      </c>
      <c r="CZ22" s="87">
        <v>5923735.0999999996</v>
      </c>
      <c r="DA22" s="87">
        <v>-1109598.2333333334</v>
      </c>
      <c r="DB22" s="84">
        <v>-15.776278199052131</v>
      </c>
      <c r="DC22" s="83" t="s">
        <v>2909</v>
      </c>
      <c r="DD22" s="87">
        <v>9450899.4399999995</v>
      </c>
      <c r="DE22" s="87">
        <v>27690000</v>
      </c>
      <c r="DF22" s="87">
        <v>9230000</v>
      </c>
      <c r="DG22" s="87">
        <v>9156947.3300000001</v>
      </c>
      <c r="DH22" s="87">
        <v>-73052.67</v>
      </c>
      <c r="DI22" s="84">
        <v>-0.79146988082340197</v>
      </c>
      <c r="DJ22" s="83" t="s">
        <v>2909</v>
      </c>
      <c r="DK22" s="15">
        <f t="shared" si="41"/>
        <v>593470234.54999995</v>
      </c>
      <c r="DL22" s="15">
        <f t="shared" si="42"/>
        <v>948513802.93000007</v>
      </c>
      <c r="DM22" s="15">
        <f t="shared" si="38"/>
        <v>366837934.30999994</v>
      </c>
      <c r="DN22" s="15">
        <f t="shared" si="43"/>
        <v>358884932.24000007</v>
      </c>
      <c r="DO22" s="15">
        <f t="shared" si="39"/>
        <v>-7953002.0699998736</v>
      </c>
      <c r="DP22" s="15">
        <f t="shared" si="44"/>
        <v>-2.1679879113262897</v>
      </c>
      <c r="DQ22" s="15" t="str">
        <f t="shared" si="40"/>
        <v>Not OK</v>
      </c>
    </row>
    <row r="23" spans="1:197" s="25" customFormat="1" ht="15" customHeight="1">
      <c r="A23" s="36" t="s">
        <v>2822</v>
      </c>
      <c r="B23" s="36" t="s">
        <v>2846</v>
      </c>
      <c r="C23" s="87">
        <v>75947154.939999998</v>
      </c>
      <c r="D23" s="87">
        <v>92000000</v>
      </c>
      <c r="E23" s="87">
        <v>30666666.666666668</v>
      </c>
      <c r="F23" s="87">
        <v>28689102.069999997</v>
      </c>
      <c r="G23" s="87">
        <v>-1977564.5966666664</v>
      </c>
      <c r="H23" s="84">
        <v>-6.448580206521739</v>
      </c>
      <c r="I23" s="83" t="s">
        <v>2909</v>
      </c>
      <c r="J23" s="87">
        <v>18739397.73</v>
      </c>
      <c r="K23" s="87">
        <v>25000000</v>
      </c>
      <c r="L23" s="87">
        <v>8333333.333333333</v>
      </c>
      <c r="M23" s="87">
        <v>9010527.1899999995</v>
      </c>
      <c r="N23" s="87">
        <v>677193.85666666669</v>
      </c>
      <c r="O23" s="134">
        <v>8.1263262800000007</v>
      </c>
      <c r="P23" s="133" t="s">
        <v>2910</v>
      </c>
      <c r="Q23" s="87">
        <v>4296799.57</v>
      </c>
      <c r="R23" s="87">
        <v>6566930</v>
      </c>
      <c r="S23" s="87">
        <v>2188976.6666666665</v>
      </c>
      <c r="T23" s="87">
        <v>2215192</v>
      </c>
      <c r="U23" s="87">
        <v>26215.333333333336</v>
      </c>
      <c r="V23" s="84">
        <v>1.19760679647872</v>
      </c>
      <c r="W23" s="83" t="s">
        <v>2910</v>
      </c>
      <c r="X23" s="87">
        <v>3913337.35</v>
      </c>
      <c r="Y23" s="87">
        <v>4556000</v>
      </c>
      <c r="Z23" s="87">
        <v>1518666.6666666667</v>
      </c>
      <c r="AA23" s="87">
        <v>1430560</v>
      </c>
      <c r="AB23" s="87">
        <v>-88106.666666666672</v>
      </c>
      <c r="AC23" s="84">
        <v>-5.8015803336259886</v>
      </c>
      <c r="AD23" s="83" t="s">
        <v>2909</v>
      </c>
      <c r="AE23" s="87">
        <v>3591845.7</v>
      </c>
      <c r="AF23" s="87">
        <v>5417172</v>
      </c>
      <c r="AG23" s="87">
        <v>1805724</v>
      </c>
      <c r="AH23" s="87">
        <v>1893322.02</v>
      </c>
      <c r="AI23" s="87">
        <v>87598.02</v>
      </c>
      <c r="AJ23" s="84">
        <v>4.8511300730344171</v>
      </c>
      <c r="AK23" s="83" t="s">
        <v>2910</v>
      </c>
      <c r="AL23" s="87">
        <v>1313992.96</v>
      </c>
      <c r="AM23" s="87">
        <v>3166980</v>
      </c>
      <c r="AN23" s="87">
        <v>1055660</v>
      </c>
      <c r="AO23" s="87">
        <v>999580</v>
      </c>
      <c r="AP23" s="87">
        <v>-56080</v>
      </c>
      <c r="AQ23" s="84">
        <v>-5.3123164655286743</v>
      </c>
      <c r="AR23" s="83" t="s">
        <v>2909</v>
      </c>
      <c r="AS23" s="87">
        <v>7317477.1100000003</v>
      </c>
      <c r="AT23" s="87">
        <v>9000000</v>
      </c>
      <c r="AU23" s="87">
        <v>3000000</v>
      </c>
      <c r="AV23" s="87">
        <v>3648803.0300000003</v>
      </c>
      <c r="AW23" s="87">
        <v>648803.03</v>
      </c>
      <c r="AX23" s="84">
        <v>21.626767666666666</v>
      </c>
      <c r="AY23" s="83" t="s">
        <v>2910</v>
      </c>
      <c r="AZ23" s="87">
        <v>4818870.5999999996</v>
      </c>
      <c r="BA23" s="87">
        <v>6625973</v>
      </c>
      <c r="BB23" s="87">
        <v>2208657.6666666665</v>
      </c>
      <c r="BC23" s="87">
        <v>1873629.6900000002</v>
      </c>
      <c r="BD23" s="87">
        <v>-335027.97666666668</v>
      </c>
      <c r="BE23" s="84">
        <v>-15.16885037110776</v>
      </c>
      <c r="BF23" s="83" t="s">
        <v>2909</v>
      </c>
      <c r="BG23" s="87">
        <v>3341139.81</v>
      </c>
      <c r="BH23" s="87">
        <v>4948344</v>
      </c>
      <c r="BI23" s="87">
        <v>1649448</v>
      </c>
      <c r="BJ23" s="87">
        <v>1573123.7799999998</v>
      </c>
      <c r="BK23" s="87">
        <v>-76324.22</v>
      </c>
      <c r="BL23" s="84">
        <v>-4.6272583312720377</v>
      </c>
      <c r="BM23" s="83" t="s">
        <v>2909</v>
      </c>
      <c r="BN23" s="87">
        <v>4994006.3899999997</v>
      </c>
      <c r="BO23" s="87">
        <v>7400000</v>
      </c>
      <c r="BP23" s="87">
        <v>2466666.6666666665</v>
      </c>
      <c r="BQ23" s="87">
        <v>2210488</v>
      </c>
      <c r="BR23" s="87">
        <v>-256178.66666666669</v>
      </c>
      <c r="BS23" s="84">
        <v>-10.385621621621622</v>
      </c>
      <c r="BT23" s="83" t="s">
        <v>2909</v>
      </c>
      <c r="BU23" s="87">
        <v>4124717.13</v>
      </c>
      <c r="BV23" s="87">
        <v>5040000</v>
      </c>
      <c r="BW23" s="87">
        <v>1680000</v>
      </c>
      <c r="BX23" s="87">
        <v>1757902</v>
      </c>
      <c r="BY23" s="87">
        <v>77902</v>
      </c>
      <c r="BZ23" s="84">
        <v>4.6370238095238099</v>
      </c>
      <c r="CA23" s="83" t="s">
        <v>2910</v>
      </c>
      <c r="CB23" s="87">
        <v>8548665.7899999991</v>
      </c>
      <c r="CC23" s="87">
        <v>11225235.17</v>
      </c>
      <c r="CD23" s="87">
        <v>3741745.0566666666</v>
      </c>
      <c r="CE23" s="87">
        <v>3681625.56</v>
      </c>
      <c r="CF23" s="87">
        <v>-60119.496666666673</v>
      </c>
      <c r="CG23" s="84">
        <v>-1.6067234874688154</v>
      </c>
      <c r="CH23" s="83" t="s">
        <v>2909</v>
      </c>
      <c r="CI23" s="87">
        <v>1159237.07</v>
      </c>
      <c r="CJ23" s="87">
        <v>2960500</v>
      </c>
      <c r="CK23" s="87">
        <v>986833.33333333337</v>
      </c>
      <c r="CL23" s="87">
        <v>935450</v>
      </c>
      <c r="CM23" s="87">
        <v>-51383.333333333336</v>
      </c>
      <c r="CN23" s="84">
        <v>-5.2068907279175818</v>
      </c>
      <c r="CO23" s="83" t="s">
        <v>2909</v>
      </c>
      <c r="CP23" s="87">
        <v>5983538.4699999997</v>
      </c>
      <c r="CQ23" s="87">
        <v>9589160</v>
      </c>
      <c r="CR23" s="87">
        <v>3196386.6666666665</v>
      </c>
      <c r="CS23" s="87">
        <v>3421781.5</v>
      </c>
      <c r="CT23" s="87">
        <v>225394.83333333334</v>
      </c>
      <c r="CU23" s="84">
        <v>7.0515509179114755</v>
      </c>
      <c r="CV23" s="83" t="s">
        <v>2910</v>
      </c>
      <c r="CW23" s="87">
        <v>1851039.66</v>
      </c>
      <c r="CX23" s="87">
        <v>4690000</v>
      </c>
      <c r="CY23" s="87">
        <v>1563333.3333333333</v>
      </c>
      <c r="CZ23" s="87">
        <v>1544607</v>
      </c>
      <c r="DA23" s="87">
        <v>-18726.333333333332</v>
      </c>
      <c r="DB23" s="84">
        <v>-1.1978464818763326</v>
      </c>
      <c r="DC23" s="83" t="s">
        <v>2909</v>
      </c>
      <c r="DD23" s="87">
        <v>1903838.89</v>
      </c>
      <c r="DE23" s="87">
        <v>5150000</v>
      </c>
      <c r="DF23" s="87">
        <v>1716666.6666666667</v>
      </c>
      <c r="DG23" s="87">
        <v>1552495.62</v>
      </c>
      <c r="DH23" s="87">
        <v>-164171.04666666666</v>
      </c>
      <c r="DI23" s="84">
        <v>-9.5633619417475728</v>
      </c>
      <c r="DJ23" s="83" t="s">
        <v>2909</v>
      </c>
      <c r="DK23" s="15">
        <f t="shared" si="41"/>
        <v>222622598.93999994</v>
      </c>
      <c r="DL23" s="15">
        <f t="shared" si="42"/>
        <v>345336294.17000002</v>
      </c>
      <c r="DM23" s="15">
        <f t="shared" si="38"/>
        <v>67778764.723333329</v>
      </c>
      <c r="DN23" s="15">
        <f t="shared" si="43"/>
        <v>66438189.460000001</v>
      </c>
      <c r="DO23" s="15">
        <f t="shared" si="39"/>
        <v>-1340575.2633333281</v>
      </c>
      <c r="DP23" s="15">
        <f t="shared" si="44"/>
        <v>-1.9778691287830823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87">
        <v>170268140.30000001</v>
      </c>
      <c r="D24" s="87">
        <v>200766000</v>
      </c>
      <c r="E24" s="87">
        <v>66922000</v>
      </c>
      <c r="F24" s="87">
        <v>76142434.030000001</v>
      </c>
      <c r="G24" s="87">
        <v>9220434.0299999993</v>
      </c>
      <c r="H24" s="84">
        <v>13.777881757867368</v>
      </c>
      <c r="I24" s="83" t="s">
        <v>2910</v>
      </c>
      <c r="J24" s="87">
        <v>36383296.409999996</v>
      </c>
      <c r="K24" s="87">
        <v>62000000</v>
      </c>
      <c r="L24" s="87">
        <v>20666666.666666664</v>
      </c>
      <c r="M24" s="87">
        <v>25688101.75</v>
      </c>
      <c r="N24" s="87">
        <v>5021435.083333333</v>
      </c>
      <c r="O24" s="134">
        <v>24.297266532258067</v>
      </c>
      <c r="P24" s="133" t="s">
        <v>2910</v>
      </c>
      <c r="Q24" s="87">
        <v>7514031.9000000004</v>
      </c>
      <c r="R24" s="87">
        <v>13734905</v>
      </c>
      <c r="S24" s="87">
        <v>4578301.666666666</v>
      </c>
      <c r="T24" s="87">
        <v>4767150</v>
      </c>
      <c r="U24" s="87">
        <v>188848.33333333334</v>
      </c>
      <c r="V24" s="84">
        <v>4.1248556142179362</v>
      </c>
      <c r="W24" s="83" t="s">
        <v>2910</v>
      </c>
      <c r="X24" s="87">
        <v>5412611.6500000004</v>
      </c>
      <c r="Y24" s="87">
        <v>8881000</v>
      </c>
      <c r="Z24" s="87">
        <v>2960333.333333333</v>
      </c>
      <c r="AA24" s="87">
        <v>3318872.5</v>
      </c>
      <c r="AB24" s="87">
        <v>358539.16666666663</v>
      </c>
      <c r="AC24" s="84">
        <v>12.111445783132531</v>
      </c>
      <c r="AD24" s="83" t="s">
        <v>2910</v>
      </c>
      <c r="AE24" s="87">
        <v>6763671.4299999997</v>
      </c>
      <c r="AF24" s="87">
        <v>12230800.5</v>
      </c>
      <c r="AG24" s="87">
        <v>4076933.5</v>
      </c>
      <c r="AH24" s="87">
        <v>4376472.5</v>
      </c>
      <c r="AI24" s="87">
        <v>299539</v>
      </c>
      <c r="AJ24" s="84">
        <v>7.3471642350801165</v>
      </c>
      <c r="AK24" s="83" t="s">
        <v>2910</v>
      </c>
      <c r="AL24" s="87">
        <v>2967074.91</v>
      </c>
      <c r="AM24" s="87">
        <v>7764000</v>
      </c>
      <c r="AN24" s="87">
        <v>2588000</v>
      </c>
      <c r="AO24" s="87">
        <v>2592047.5</v>
      </c>
      <c r="AP24" s="87">
        <v>4047.5</v>
      </c>
      <c r="AQ24" s="84">
        <v>0.15639489953632149</v>
      </c>
      <c r="AR24" s="83" t="s">
        <v>2910</v>
      </c>
      <c r="AS24" s="87">
        <v>19580296.800000001</v>
      </c>
      <c r="AT24" s="87">
        <v>32008280</v>
      </c>
      <c r="AU24" s="87">
        <v>10669426.666666666</v>
      </c>
      <c r="AV24" s="87">
        <v>11190779.859999999</v>
      </c>
      <c r="AW24" s="87">
        <v>521353.19333333336</v>
      </c>
      <c r="AX24" s="84">
        <v>4.8864218258525609</v>
      </c>
      <c r="AY24" s="83" t="s">
        <v>2910</v>
      </c>
      <c r="AZ24" s="87">
        <v>8733506.2699999996</v>
      </c>
      <c r="BA24" s="87">
        <v>12745040</v>
      </c>
      <c r="BB24" s="87">
        <v>4248346.666666666</v>
      </c>
      <c r="BC24" s="87">
        <v>3533832.5</v>
      </c>
      <c r="BD24" s="87">
        <v>-714514.16666666663</v>
      </c>
      <c r="BE24" s="84">
        <v>-16.818640820272041</v>
      </c>
      <c r="BF24" s="83" t="s">
        <v>2909</v>
      </c>
      <c r="BG24" s="87">
        <v>6762241.7599999998</v>
      </c>
      <c r="BH24" s="87">
        <v>11970860</v>
      </c>
      <c r="BI24" s="87">
        <v>3990286.666666667</v>
      </c>
      <c r="BJ24" s="87">
        <v>3837782.5</v>
      </c>
      <c r="BK24" s="87">
        <v>-152504.16666666669</v>
      </c>
      <c r="BL24" s="84">
        <v>-3.8218849773533399</v>
      </c>
      <c r="BM24" s="83" t="s">
        <v>2909</v>
      </c>
      <c r="BN24" s="87">
        <v>8371648.2599999998</v>
      </c>
      <c r="BO24" s="87">
        <v>12500000</v>
      </c>
      <c r="BP24" s="87">
        <v>4166666.6666666665</v>
      </c>
      <c r="BQ24" s="87">
        <v>4290242.5</v>
      </c>
      <c r="BR24" s="87">
        <v>123575.83333333334</v>
      </c>
      <c r="BS24" s="84">
        <v>2.9658199999999999</v>
      </c>
      <c r="BT24" s="83" t="s">
        <v>2910</v>
      </c>
      <c r="BU24" s="87">
        <v>6703332.8200000003</v>
      </c>
      <c r="BV24" s="87">
        <v>10342300</v>
      </c>
      <c r="BW24" s="87">
        <v>3447433.3333333335</v>
      </c>
      <c r="BX24" s="87">
        <v>3699786.75</v>
      </c>
      <c r="BY24" s="87">
        <v>252353.41666666666</v>
      </c>
      <c r="BZ24" s="84">
        <v>7.3200376125233273</v>
      </c>
      <c r="CA24" s="83" t="s">
        <v>2910</v>
      </c>
      <c r="CB24" s="87">
        <v>10975495.26</v>
      </c>
      <c r="CC24" s="87">
        <v>21014758.010000002</v>
      </c>
      <c r="CD24" s="87">
        <v>7004919.336666666</v>
      </c>
      <c r="CE24" s="87">
        <v>6961126.25</v>
      </c>
      <c r="CF24" s="87">
        <v>-43793.08666666667</v>
      </c>
      <c r="CG24" s="84">
        <v>-0.6251761735133109</v>
      </c>
      <c r="CH24" s="83" t="s">
        <v>2909</v>
      </c>
      <c r="CI24" s="87">
        <v>2455563.36</v>
      </c>
      <c r="CJ24" s="87">
        <v>6640000</v>
      </c>
      <c r="CK24" s="87">
        <v>2213333.3333333335</v>
      </c>
      <c r="CL24" s="87">
        <v>2318327.5</v>
      </c>
      <c r="CM24" s="87">
        <v>104994.16666666667</v>
      </c>
      <c r="CN24" s="84">
        <v>4.7437123493975903</v>
      </c>
      <c r="CO24" s="83" t="s">
        <v>2910</v>
      </c>
      <c r="CP24" s="87">
        <v>7796726.4400000004</v>
      </c>
      <c r="CQ24" s="87">
        <v>14832000</v>
      </c>
      <c r="CR24" s="87">
        <v>4944000</v>
      </c>
      <c r="CS24" s="87">
        <v>5686703.5</v>
      </c>
      <c r="CT24" s="87">
        <v>742703.5</v>
      </c>
      <c r="CU24" s="84">
        <v>15.02231998381877</v>
      </c>
      <c r="CV24" s="83" t="s">
        <v>2910</v>
      </c>
      <c r="CW24" s="87">
        <v>3982042.92</v>
      </c>
      <c r="CX24" s="87">
        <v>9610000</v>
      </c>
      <c r="CY24" s="87">
        <v>3203333.333333333</v>
      </c>
      <c r="CZ24" s="87">
        <v>2796920.42</v>
      </c>
      <c r="DA24" s="87">
        <v>-406412.91333333333</v>
      </c>
      <c r="DB24" s="84">
        <v>-12.687187721123829</v>
      </c>
      <c r="DC24" s="83" t="s">
        <v>2909</v>
      </c>
      <c r="DD24" s="87">
        <v>3014957.77</v>
      </c>
      <c r="DE24" s="87">
        <v>8200000</v>
      </c>
      <c r="DF24" s="87">
        <v>2733333.3333333335</v>
      </c>
      <c r="DG24" s="87">
        <v>2703403.75</v>
      </c>
      <c r="DH24" s="87">
        <v>-29929.583333333332</v>
      </c>
      <c r="DI24" s="84">
        <v>-1.094984756097561</v>
      </c>
      <c r="DJ24" s="83" t="s">
        <v>2909</v>
      </c>
      <c r="DK24" s="15">
        <f t="shared" si="41"/>
        <v>290040739.58000004</v>
      </c>
      <c r="DL24" s="15">
        <f t="shared" si="42"/>
        <v>408239943.50999999</v>
      </c>
      <c r="DM24" s="15">
        <f t="shared" si="38"/>
        <v>148413314.50333336</v>
      </c>
      <c r="DN24" s="15">
        <f t="shared" si="43"/>
        <v>163903983.80999997</v>
      </c>
      <c r="DO24" s="15">
        <f t="shared" si="39"/>
        <v>15490669.306666613</v>
      </c>
      <c r="DP24" s="15">
        <f t="shared" si="44"/>
        <v>10.437519947928049</v>
      </c>
      <c r="DQ24" s="15" t="str">
        <f t="shared" si="40"/>
        <v>OK</v>
      </c>
    </row>
    <row r="25" spans="1:197" s="25" customFormat="1" ht="15" customHeight="1">
      <c r="A25" s="36" t="s">
        <v>2825</v>
      </c>
      <c r="B25" s="36" t="s">
        <v>2826</v>
      </c>
      <c r="C25" s="87">
        <v>22801908.52</v>
      </c>
      <c r="D25" s="87">
        <v>30009895</v>
      </c>
      <c r="E25" s="87">
        <v>10003298.333333334</v>
      </c>
      <c r="F25" s="87">
        <v>9003202.4299999997</v>
      </c>
      <c r="G25" s="87">
        <v>-1000095.9033333333</v>
      </c>
      <c r="H25" s="84">
        <v>-9.9976614713247081</v>
      </c>
      <c r="I25" s="83" t="s">
        <v>2909</v>
      </c>
      <c r="J25" s="87">
        <v>5682526.2300000004</v>
      </c>
      <c r="K25" s="87">
        <v>11000000</v>
      </c>
      <c r="L25" s="87">
        <v>3666666.6666666665</v>
      </c>
      <c r="M25" s="87">
        <v>3729726</v>
      </c>
      <c r="N25" s="87">
        <v>63059.333333333336</v>
      </c>
      <c r="O25" s="134">
        <v>1.7198</v>
      </c>
      <c r="P25" s="133" t="s">
        <v>2910</v>
      </c>
      <c r="Q25" s="87">
        <v>1599329.32</v>
      </c>
      <c r="R25" s="87">
        <v>3059610</v>
      </c>
      <c r="S25" s="87">
        <v>1019870</v>
      </c>
      <c r="T25" s="87">
        <v>1024676.7</v>
      </c>
      <c r="U25" s="87">
        <v>4806.7</v>
      </c>
      <c r="V25" s="84">
        <v>0.47130516634473024</v>
      </c>
      <c r="W25" s="83" t="s">
        <v>2910</v>
      </c>
      <c r="X25" s="87">
        <v>1000265.33</v>
      </c>
      <c r="Y25" s="87">
        <v>1049800</v>
      </c>
      <c r="Z25" s="87">
        <v>349933.33333333337</v>
      </c>
      <c r="AA25" s="87">
        <v>596722.5</v>
      </c>
      <c r="AB25" s="87">
        <v>246789.16666666669</v>
      </c>
      <c r="AC25" s="84">
        <v>70.524623737854824</v>
      </c>
      <c r="AD25" s="83" t="s">
        <v>2910</v>
      </c>
      <c r="AE25" s="87">
        <v>1356642.36</v>
      </c>
      <c r="AF25" s="87">
        <v>2684313.54</v>
      </c>
      <c r="AG25" s="87">
        <v>894771.18</v>
      </c>
      <c r="AH25" s="87">
        <v>716771.41</v>
      </c>
      <c r="AI25" s="87">
        <v>-177999.77</v>
      </c>
      <c r="AJ25" s="84">
        <v>-19.893328482037163</v>
      </c>
      <c r="AK25" s="83" t="s">
        <v>2909</v>
      </c>
      <c r="AL25" s="87">
        <v>579575.62</v>
      </c>
      <c r="AM25" s="87">
        <v>1546000</v>
      </c>
      <c r="AN25" s="87">
        <v>515333.33333333337</v>
      </c>
      <c r="AO25" s="87">
        <v>490287.92</v>
      </c>
      <c r="AP25" s="87">
        <v>-25045.413333333334</v>
      </c>
      <c r="AQ25" s="84">
        <v>-4.860041397153946</v>
      </c>
      <c r="AR25" s="83" t="s">
        <v>2909</v>
      </c>
      <c r="AS25" s="87">
        <v>2261826.7200000002</v>
      </c>
      <c r="AT25" s="87">
        <v>4000000</v>
      </c>
      <c r="AU25" s="87">
        <v>1333333.3333333335</v>
      </c>
      <c r="AV25" s="87">
        <v>1144860.4100000001</v>
      </c>
      <c r="AW25" s="87">
        <v>-188472.92333333334</v>
      </c>
      <c r="AX25" s="84">
        <v>-14.13546925</v>
      </c>
      <c r="AY25" s="83" t="s">
        <v>2909</v>
      </c>
      <c r="AZ25" s="87">
        <v>1272671.6000000001</v>
      </c>
      <c r="BA25" s="87">
        <v>1812676.5</v>
      </c>
      <c r="BB25" s="87">
        <v>604225.5</v>
      </c>
      <c r="BC25" s="87">
        <v>629736.1</v>
      </c>
      <c r="BD25" s="87">
        <v>25510.6</v>
      </c>
      <c r="BE25" s="84">
        <v>4.2220329992693122</v>
      </c>
      <c r="BF25" s="83" t="s">
        <v>2910</v>
      </c>
      <c r="BG25" s="87">
        <v>962082.96</v>
      </c>
      <c r="BH25" s="87">
        <v>1911763.8</v>
      </c>
      <c r="BI25" s="87">
        <v>637254.6</v>
      </c>
      <c r="BJ25" s="87">
        <v>520192.76999999996</v>
      </c>
      <c r="BK25" s="87">
        <v>-117061.83</v>
      </c>
      <c r="BL25" s="84">
        <v>-18.36971125826318</v>
      </c>
      <c r="BM25" s="83" t="s">
        <v>2909</v>
      </c>
      <c r="BN25" s="87">
        <v>1307800.79</v>
      </c>
      <c r="BO25" s="87">
        <v>2200000</v>
      </c>
      <c r="BP25" s="87">
        <v>733333.33333333337</v>
      </c>
      <c r="BQ25" s="87">
        <v>701382.51</v>
      </c>
      <c r="BR25" s="87">
        <v>-31950.823333333334</v>
      </c>
      <c r="BS25" s="84">
        <v>-4.3569304545454548</v>
      </c>
      <c r="BT25" s="83" t="s">
        <v>2909</v>
      </c>
      <c r="BU25" s="87">
        <v>1489748.69</v>
      </c>
      <c r="BV25" s="87">
        <v>2718000</v>
      </c>
      <c r="BW25" s="87">
        <v>906000</v>
      </c>
      <c r="BX25" s="87">
        <v>762808.25</v>
      </c>
      <c r="BY25" s="87">
        <v>-143191.75</v>
      </c>
      <c r="BZ25" s="84">
        <v>-15.804828918322295</v>
      </c>
      <c r="CA25" s="83" t="s">
        <v>2909</v>
      </c>
      <c r="CB25" s="87">
        <v>1594533.46</v>
      </c>
      <c r="CC25" s="87">
        <v>3332653.57</v>
      </c>
      <c r="CD25" s="87">
        <v>1110884.5233333334</v>
      </c>
      <c r="CE25" s="87">
        <v>1003509.9000000001</v>
      </c>
      <c r="CF25" s="87">
        <v>-107374.62333333334</v>
      </c>
      <c r="CG25" s="84">
        <v>-9.6656872139278498</v>
      </c>
      <c r="CH25" s="83" t="s">
        <v>2909</v>
      </c>
      <c r="CI25" s="87">
        <v>450977.85</v>
      </c>
      <c r="CJ25" s="87">
        <v>1430000</v>
      </c>
      <c r="CK25" s="87">
        <v>476666.66666666669</v>
      </c>
      <c r="CL25" s="87">
        <v>461542.5</v>
      </c>
      <c r="CM25" s="87">
        <v>-15124.166666666668</v>
      </c>
      <c r="CN25" s="84">
        <v>-3.1729020979020981</v>
      </c>
      <c r="CO25" s="83" t="s">
        <v>2909</v>
      </c>
      <c r="CP25" s="87">
        <v>1270424.74</v>
      </c>
      <c r="CQ25" s="87">
        <v>2462529.6800000002</v>
      </c>
      <c r="CR25" s="87">
        <v>820843.22666666668</v>
      </c>
      <c r="CS25" s="87">
        <v>862535.72</v>
      </c>
      <c r="CT25" s="87">
        <v>41692.493333333332</v>
      </c>
      <c r="CU25" s="84">
        <v>5.0792273090491236</v>
      </c>
      <c r="CV25" s="83" t="s">
        <v>2910</v>
      </c>
      <c r="CW25" s="87">
        <v>376093.28</v>
      </c>
      <c r="CX25" s="87">
        <v>1135000</v>
      </c>
      <c r="CY25" s="87">
        <v>378333.33333333337</v>
      </c>
      <c r="CZ25" s="87">
        <v>345867</v>
      </c>
      <c r="DA25" s="87">
        <v>-32466.333333333336</v>
      </c>
      <c r="DB25" s="84">
        <v>-8.5814096916299558</v>
      </c>
      <c r="DC25" s="83" t="s">
        <v>2909</v>
      </c>
      <c r="DD25" s="87">
        <v>496163.21</v>
      </c>
      <c r="DE25" s="87">
        <v>1400000</v>
      </c>
      <c r="DF25" s="87">
        <v>466666.66666666669</v>
      </c>
      <c r="DG25" s="87">
        <v>462644.50000000006</v>
      </c>
      <c r="DH25" s="87">
        <v>-4022.1666666666674</v>
      </c>
      <c r="DI25" s="84">
        <v>-0.86189285714285713</v>
      </c>
      <c r="DJ25" s="83" t="s">
        <v>2909</v>
      </c>
      <c r="DK25" s="15">
        <f t="shared" si="41"/>
        <v>75203340.859999955</v>
      </c>
      <c r="DL25" s="15">
        <f t="shared" si="42"/>
        <v>122752242.09</v>
      </c>
      <c r="DM25" s="15">
        <f t="shared" si="38"/>
        <v>23917414.030000001</v>
      </c>
      <c r="DN25" s="15">
        <f t="shared" si="43"/>
        <v>22456466.619999997</v>
      </c>
      <c r="DO25" s="15">
        <f t="shared" si="39"/>
        <v>-1460947.4100000039</v>
      </c>
      <c r="DP25" s="15">
        <f t="shared" si="44"/>
        <v>-6.1083000368163294</v>
      </c>
      <c r="DQ25" s="15" t="str">
        <f t="shared" si="40"/>
        <v>Not OK</v>
      </c>
    </row>
    <row r="26" spans="1:197" s="25" customFormat="1" ht="15" customHeight="1">
      <c r="A26" s="36" t="s">
        <v>2827</v>
      </c>
      <c r="B26" s="36" t="s">
        <v>2828</v>
      </c>
      <c r="C26" s="87">
        <v>84868890.109999999</v>
      </c>
      <c r="D26" s="87">
        <v>108521299</v>
      </c>
      <c r="E26" s="87">
        <v>36173766.333333336</v>
      </c>
      <c r="F26" s="87">
        <v>31979260.199999996</v>
      </c>
      <c r="G26" s="87">
        <v>-4194506.1333333338</v>
      </c>
      <c r="H26" s="84">
        <v>-11.595436578767822</v>
      </c>
      <c r="I26" s="83" t="s">
        <v>2909</v>
      </c>
      <c r="J26" s="87">
        <v>16794466.739999998</v>
      </c>
      <c r="K26" s="87">
        <v>31000000</v>
      </c>
      <c r="L26" s="87">
        <v>10333333.333333332</v>
      </c>
      <c r="M26" s="87">
        <v>9044661.6699999999</v>
      </c>
      <c r="N26" s="87">
        <v>-1288671.6633333336</v>
      </c>
      <c r="O26" s="134">
        <v>-12.471016096774193</v>
      </c>
      <c r="P26" s="133" t="s">
        <v>2909</v>
      </c>
      <c r="Q26" s="87">
        <v>1599767.19</v>
      </c>
      <c r="R26" s="87">
        <v>2959800</v>
      </c>
      <c r="S26" s="87">
        <v>986600</v>
      </c>
      <c r="T26" s="87">
        <v>1041268.71</v>
      </c>
      <c r="U26" s="87">
        <v>54668.71</v>
      </c>
      <c r="V26" s="84">
        <v>5.5411220352726538</v>
      </c>
      <c r="W26" s="83" t="s">
        <v>2910</v>
      </c>
      <c r="X26" s="87">
        <v>1085632.22</v>
      </c>
      <c r="Y26" s="87">
        <v>2868300.76</v>
      </c>
      <c r="Z26" s="87">
        <v>956100.2533333333</v>
      </c>
      <c r="AA26" s="87">
        <v>617103.1</v>
      </c>
      <c r="AB26" s="87">
        <v>-338997.15333333338</v>
      </c>
      <c r="AC26" s="84">
        <v>-35.456235070690425</v>
      </c>
      <c r="AD26" s="83" t="s">
        <v>2909</v>
      </c>
      <c r="AE26" s="87">
        <v>3170241.45</v>
      </c>
      <c r="AF26" s="87">
        <v>6517834.0099999998</v>
      </c>
      <c r="AG26" s="87">
        <v>2172611.3366666664</v>
      </c>
      <c r="AH26" s="87">
        <v>2389890.75</v>
      </c>
      <c r="AI26" s="87">
        <v>217279.41333333333</v>
      </c>
      <c r="AJ26" s="84">
        <v>10.000841368465595</v>
      </c>
      <c r="AK26" s="83" t="s">
        <v>2910</v>
      </c>
      <c r="AL26" s="87">
        <v>759091.5</v>
      </c>
      <c r="AM26" s="87">
        <v>5046300</v>
      </c>
      <c r="AN26" s="87">
        <v>1682100</v>
      </c>
      <c r="AO26" s="87">
        <v>808056.4</v>
      </c>
      <c r="AP26" s="87">
        <v>-874043.6</v>
      </c>
      <c r="AQ26" s="84">
        <v>-51.961452945722606</v>
      </c>
      <c r="AR26" s="83" t="s">
        <v>2909</v>
      </c>
      <c r="AS26" s="87">
        <v>6486368.0999999996</v>
      </c>
      <c r="AT26" s="87">
        <v>12000000</v>
      </c>
      <c r="AU26" s="87">
        <v>4000000</v>
      </c>
      <c r="AV26" s="87">
        <v>3437860.04</v>
      </c>
      <c r="AW26" s="87">
        <v>-562139.96</v>
      </c>
      <c r="AX26" s="84">
        <v>-14.053499</v>
      </c>
      <c r="AY26" s="83" t="s">
        <v>2909</v>
      </c>
      <c r="AZ26" s="87">
        <v>2245082.41</v>
      </c>
      <c r="BA26" s="87">
        <v>4245721</v>
      </c>
      <c r="BB26" s="87">
        <v>1415240.3333333335</v>
      </c>
      <c r="BC26" s="87">
        <v>1599819.43</v>
      </c>
      <c r="BD26" s="87">
        <v>184579.09666666668</v>
      </c>
      <c r="BE26" s="84">
        <v>13.042243943961461</v>
      </c>
      <c r="BF26" s="83" t="s">
        <v>2910</v>
      </c>
      <c r="BG26" s="87">
        <v>3030132.56</v>
      </c>
      <c r="BH26" s="87">
        <v>5786557</v>
      </c>
      <c r="BI26" s="87">
        <v>1928852.3333333333</v>
      </c>
      <c r="BJ26" s="87">
        <v>1151011.6299999999</v>
      </c>
      <c r="BK26" s="87">
        <v>-777840.70333333325</v>
      </c>
      <c r="BL26" s="84">
        <v>-40.326607168995316</v>
      </c>
      <c r="BM26" s="83" t="s">
        <v>2909</v>
      </c>
      <c r="BN26" s="87">
        <v>1774923.42</v>
      </c>
      <c r="BO26" s="87">
        <v>3000000</v>
      </c>
      <c r="BP26" s="87">
        <v>1000000</v>
      </c>
      <c r="BQ26" s="87">
        <v>624139.92999999993</v>
      </c>
      <c r="BR26" s="87">
        <v>-375860.07</v>
      </c>
      <c r="BS26" s="84">
        <v>-37.586007000000002</v>
      </c>
      <c r="BT26" s="83" t="s">
        <v>2909</v>
      </c>
      <c r="BU26" s="87">
        <v>3357805.63</v>
      </c>
      <c r="BV26" s="87">
        <v>5063280</v>
      </c>
      <c r="BW26" s="87">
        <v>1687760</v>
      </c>
      <c r="BX26" s="87">
        <v>2191833.2800000003</v>
      </c>
      <c r="BY26" s="87">
        <v>504073.28</v>
      </c>
      <c r="BZ26" s="84">
        <v>29.8664075460966</v>
      </c>
      <c r="CA26" s="83" t="s">
        <v>2910</v>
      </c>
      <c r="CB26" s="87">
        <v>3223334.96</v>
      </c>
      <c r="CC26" s="87">
        <v>6050725.4000000004</v>
      </c>
      <c r="CD26" s="87">
        <v>2016908.4666666668</v>
      </c>
      <c r="CE26" s="87">
        <v>2703972.7899999996</v>
      </c>
      <c r="CF26" s="87">
        <v>687064.32333333325</v>
      </c>
      <c r="CG26" s="84">
        <v>34.065220841124273</v>
      </c>
      <c r="CH26" s="83" t="s">
        <v>2910</v>
      </c>
      <c r="CI26" s="87">
        <v>881047.02</v>
      </c>
      <c r="CJ26" s="87">
        <v>3100000</v>
      </c>
      <c r="CK26" s="87">
        <v>1033333.3333333333</v>
      </c>
      <c r="CL26" s="87">
        <v>571826.56999999995</v>
      </c>
      <c r="CM26" s="87">
        <v>-461506.76333333331</v>
      </c>
      <c r="CN26" s="84">
        <v>-44.66194483870968</v>
      </c>
      <c r="CO26" s="83" t="s">
        <v>2909</v>
      </c>
      <c r="CP26" s="87">
        <v>2538316.0099999998</v>
      </c>
      <c r="CQ26" s="87">
        <v>3081367.67</v>
      </c>
      <c r="CR26" s="87">
        <v>1027122.5566666666</v>
      </c>
      <c r="CS26" s="87">
        <v>1456192.14</v>
      </c>
      <c r="CT26" s="87">
        <v>429069.58333333337</v>
      </c>
      <c r="CU26" s="84">
        <v>41.773942218326702</v>
      </c>
      <c r="CV26" s="83" t="s">
        <v>2910</v>
      </c>
      <c r="CW26" s="87">
        <v>1238032.47</v>
      </c>
      <c r="CX26" s="87">
        <v>2560300</v>
      </c>
      <c r="CY26" s="87">
        <v>853433.33333333337</v>
      </c>
      <c r="CZ26" s="87">
        <v>1134834.0900000001</v>
      </c>
      <c r="DA26" s="87">
        <v>281400.75666666665</v>
      </c>
      <c r="DB26" s="84">
        <v>32.972787173378123</v>
      </c>
      <c r="DC26" s="83" t="s">
        <v>2910</v>
      </c>
      <c r="DD26" s="87">
        <v>1128663.3700000001</v>
      </c>
      <c r="DE26" s="87">
        <v>2800000</v>
      </c>
      <c r="DF26" s="87">
        <v>933333.33333333326</v>
      </c>
      <c r="DG26" s="87">
        <v>1008764.54</v>
      </c>
      <c r="DH26" s="87">
        <v>75431.206666666665</v>
      </c>
      <c r="DI26" s="84">
        <v>8.0819150000000004</v>
      </c>
      <c r="DJ26" s="83" t="s">
        <v>2910</v>
      </c>
      <c r="DK26" s="15">
        <f t="shared" si="41"/>
        <v>123069854.64999999</v>
      </c>
      <c r="DL26" s="15">
        <f t="shared" si="42"/>
        <v>184601484.84</v>
      </c>
      <c r="DM26" s="15">
        <f t="shared" si="38"/>
        <v>68200494.946666673</v>
      </c>
      <c r="DN26" s="15">
        <f t="shared" si="43"/>
        <v>61760495.270000003</v>
      </c>
      <c r="DO26" s="15">
        <f t="shared" si="39"/>
        <v>-6439999.6766666695</v>
      </c>
      <c r="DP26" s="15">
        <f t="shared" si="44"/>
        <v>-9.4427462464939591</v>
      </c>
      <c r="DQ26" s="15" t="str">
        <f t="shared" si="40"/>
        <v>Not OK</v>
      </c>
    </row>
    <row r="27" spans="1:197" s="25" customFormat="1" ht="15" customHeight="1">
      <c r="A27" s="36" t="s">
        <v>2829</v>
      </c>
      <c r="B27" s="36" t="s">
        <v>2830</v>
      </c>
      <c r="C27" s="87">
        <v>24160034.710000001</v>
      </c>
      <c r="D27" s="87">
        <v>30375000</v>
      </c>
      <c r="E27" s="87">
        <v>10125000</v>
      </c>
      <c r="F27" s="87">
        <v>10233193.199999999</v>
      </c>
      <c r="G27" s="87">
        <v>108193.2</v>
      </c>
      <c r="H27" s="84">
        <v>1.0685748148148149</v>
      </c>
      <c r="I27" s="83" t="s">
        <v>2910</v>
      </c>
      <c r="J27" s="87">
        <v>9838513.3900000006</v>
      </c>
      <c r="K27" s="87">
        <v>18000000</v>
      </c>
      <c r="L27" s="87">
        <v>6000000</v>
      </c>
      <c r="M27" s="87">
        <v>4850830.59</v>
      </c>
      <c r="N27" s="87">
        <v>-1149169.4099999999</v>
      </c>
      <c r="O27" s="134">
        <v>-19.1528235</v>
      </c>
      <c r="P27" s="133" t="s">
        <v>2909</v>
      </c>
      <c r="Q27" s="87">
        <v>1517625.24</v>
      </c>
      <c r="R27" s="87">
        <v>2875722</v>
      </c>
      <c r="S27" s="87">
        <v>958574</v>
      </c>
      <c r="T27" s="87">
        <v>789047.55</v>
      </c>
      <c r="U27" s="87">
        <v>-169526.45</v>
      </c>
      <c r="V27" s="84">
        <v>-17.685275210886171</v>
      </c>
      <c r="W27" s="83" t="s">
        <v>2909</v>
      </c>
      <c r="X27" s="87">
        <v>1313351.6799999999</v>
      </c>
      <c r="Y27" s="87">
        <v>2200000</v>
      </c>
      <c r="Z27" s="87">
        <v>733333.33333333337</v>
      </c>
      <c r="AA27" s="87">
        <v>852110.3</v>
      </c>
      <c r="AB27" s="87">
        <v>118776.96666666667</v>
      </c>
      <c r="AC27" s="84">
        <v>16.19685909090909</v>
      </c>
      <c r="AD27" s="83" t="s">
        <v>2910</v>
      </c>
      <c r="AE27" s="87">
        <v>1019260.68</v>
      </c>
      <c r="AF27" s="87">
        <v>1765300</v>
      </c>
      <c r="AG27" s="87">
        <v>588433.33333333337</v>
      </c>
      <c r="AH27" s="87">
        <v>516868.12</v>
      </c>
      <c r="AI27" s="87">
        <v>-71565.213333333348</v>
      </c>
      <c r="AJ27" s="84">
        <v>-12.161991729451085</v>
      </c>
      <c r="AK27" s="83" t="s">
        <v>2909</v>
      </c>
      <c r="AL27" s="87">
        <v>611363.66</v>
      </c>
      <c r="AM27" s="87">
        <v>1493500</v>
      </c>
      <c r="AN27" s="87">
        <v>497833.33333333343</v>
      </c>
      <c r="AO27" s="87">
        <v>402600.71</v>
      </c>
      <c r="AP27" s="87">
        <v>-95232.623333333351</v>
      </c>
      <c r="AQ27" s="84">
        <v>-19.129418814864412</v>
      </c>
      <c r="AR27" s="83" t="s">
        <v>2909</v>
      </c>
      <c r="AS27" s="87">
        <v>3506524.07</v>
      </c>
      <c r="AT27" s="87">
        <v>7000000</v>
      </c>
      <c r="AU27" s="87">
        <v>2333333.333333333</v>
      </c>
      <c r="AV27" s="87">
        <v>2032386.59</v>
      </c>
      <c r="AW27" s="87">
        <v>-300946.74333333335</v>
      </c>
      <c r="AX27" s="84">
        <v>-12.89771757142857</v>
      </c>
      <c r="AY27" s="83" t="s">
        <v>2909</v>
      </c>
      <c r="AZ27" s="87">
        <v>1541086.76</v>
      </c>
      <c r="BA27" s="87">
        <v>2626953</v>
      </c>
      <c r="BB27" s="87">
        <v>875651</v>
      </c>
      <c r="BC27" s="87">
        <v>582428.72000000009</v>
      </c>
      <c r="BD27" s="87">
        <v>-293222.28000000003</v>
      </c>
      <c r="BE27" s="84">
        <v>-33.486203978525694</v>
      </c>
      <c r="BF27" s="83" t="s">
        <v>2909</v>
      </c>
      <c r="BG27" s="87">
        <v>1413567.88</v>
      </c>
      <c r="BH27" s="87">
        <v>2433856</v>
      </c>
      <c r="BI27" s="87">
        <v>811285.33333333337</v>
      </c>
      <c r="BJ27" s="87">
        <v>605034.26</v>
      </c>
      <c r="BK27" s="87">
        <v>-206251.07333333333</v>
      </c>
      <c r="BL27" s="84">
        <v>-25.422753852323225</v>
      </c>
      <c r="BM27" s="83" t="s">
        <v>2909</v>
      </c>
      <c r="BN27" s="87">
        <v>1661284.38</v>
      </c>
      <c r="BO27" s="87">
        <v>2500000</v>
      </c>
      <c r="BP27" s="87">
        <v>833333.33333333337</v>
      </c>
      <c r="BQ27" s="87">
        <v>640603.03</v>
      </c>
      <c r="BR27" s="87">
        <v>-192730.30333333334</v>
      </c>
      <c r="BS27" s="84">
        <v>-23.1276364</v>
      </c>
      <c r="BT27" s="83" t="s">
        <v>2909</v>
      </c>
      <c r="BU27" s="87">
        <v>1244443.3</v>
      </c>
      <c r="BV27" s="87">
        <v>1961000</v>
      </c>
      <c r="BW27" s="87">
        <v>653666.66666666674</v>
      </c>
      <c r="BX27" s="87">
        <v>538533.35000000009</v>
      </c>
      <c r="BY27" s="87">
        <v>-115133.31666666667</v>
      </c>
      <c r="BZ27" s="84">
        <v>-17.613459969403365</v>
      </c>
      <c r="CA27" s="83" t="s">
        <v>2909</v>
      </c>
      <c r="CB27" s="87">
        <v>2174228.08</v>
      </c>
      <c r="CC27" s="87">
        <v>4250818.87</v>
      </c>
      <c r="CD27" s="87">
        <v>1416939.6233333333</v>
      </c>
      <c r="CE27" s="87">
        <v>1402462.1500000004</v>
      </c>
      <c r="CF27" s="87">
        <v>-14477.473333333333</v>
      </c>
      <c r="CG27" s="84">
        <v>-1.0217424295945126</v>
      </c>
      <c r="CH27" s="83" t="s">
        <v>2909</v>
      </c>
      <c r="CI27" s="87">
        <v>418118.2</v>
      </c>
      <c r="CJ27" s="87">
        <v>1390000</v>
      </c>
      <c r="CK27" s="87">
        <v>463333.33333333331</v>
      </c>
      <c r="CL27" s="87">
        <v>309593.17</v>
      </c>
      <c r="CM27" s="87">
        <v>-153740.16333333336</v>
      </c>
      <c r="CN27" s="84">
        <v>-33.181330215827337</v>
      </c>
      <c r="CO27" s="83" t="s">
        <v>2909</v>
      </c>
      <c r="CP27" s="87">
        <v>1456001.52</v>
      </c>
      <c r="CQ27" s="87">
        <v>2406000</v>
      </c>
      <c r="CR27" s="87">
        <v>802000</v>
      </c>
      <c r="CS27" s="87">
        <v>1104884.6599999999</v>
      </c>
      <c r="CT27" s="87">
        <v>302884.65999999997</v>
      </c>
      <c r="CU27" s="84">
        <v>37.76616708229426</v>
      </c>
      <c r="CV27" s="83" t="s">
        <v>2910</v>
      </c>
      <c r="CW27" s="87">
        <v>748955.54</v>
      </c>
      <c r="CX27" s="87">
        <v>1847000</v>
      </c>
      <c r="CY27" s="87">
        <v>615666.66666666674</v>
      </c>
      <c r="CZ27" s="87">
        <v>530969.86</v>
      </c>
      <c r="DA27" s="87">
        <v>-84696.806666666671</v>
      </c>
      <c r="DB27" s="84">
        <v>-13.756925825663236</v>
      </c>
      <c r="DC27" s="83" t="s">
        <v>2909</v>
      </c>
      <c r="DD27" s="87">
        <v>565136.48</v>
      </c>
      <c r="DE27" s="87">
        <v>1500000</v>
      </c>
      <c r="DF27" s="87">
        <v>500000</v>
      </c>
      <c r="DG27" s="87">
        <v>399400.67</v>
      </c>
      <c r="DH27" s="87">
        <v>-100599.33</v>
      </c>
      <c r="DI27" s="84">
        <v>-20.119865999999998</v>
      </c>
      <c r="DJ27" s="83" t="s">
        <v>2909</v>
      </c>
      <c r="DK27" s="15">
        <f t="shared" si="41"/>
        <v>60145448.920000002</v>
      </c>
      <c r="DL27" s="15">
        <f t="shared" si="42"/>
        <v>97625149.870000005</v>
      </c>
      <c r="DM27" s="15">
        <f t="shared" si="38"/>
        <v>28208383.289999995</v>
      </c>
      <c r="DN27" s="15">
        <f t="shared" si="43"/>
        <v>25790946.930000011</v>
      </c>
      <c r="DO27" s="15">
        <f t="shared" si="39"/>
        <v>-2417436.3599999845</v>
      </c>
      <c r="DP27" s="15">
        <f t="shared" si="44"/>
        <v>-8.5699216972033163</v>
      </c>
      <c r="DQ27" s="15" t="str">
        <f t="shared" si="40"/>
        <v>Not OK</v>
      </c>
    </row>
    <row r="28" spans="1:197" s="25" customFormat="1" ht="15" customHeight="1">
      <c r="A28" s="36" t="s">
        <v>2831</v>
      </c>
      <c r="B28" s="36" t="s">
        <v>2832</v>
      </c>
      <c r="C28" s="87">
        <v>35124045.200000003</v>
      </c>
      <c r="D28" s="87">
        <v>38117822</v>
      </c>
      <c r="E28" s="87">
        <v>12705940.666666666</v>
      </c>
      <c r="F28" s="87">
        <v>9499555.129999999</v>
      </c>
      <c r="G28" s="87">
        <v>-3206385.5366666666</v>
      </c>
      <c r="H28" s="84">
        <v>-25.23532590608141</v>
      </c>
      <c r="I28" s="83" t="s">
        <v>2909</v>
      </c>
      <c r="J28" s="87">
        <v>5811580.25</v>
      </c>
      <c r="K28" s="87">
        <v>10000000</v>
      </c>
      <c r="L28" s="87">
        <v>3333333.3333333335</v>
      </c>
      <c r="M28" s="87">
        <v>3222176.38</v>
      </c>
      <c r="N28" s="87">
        <v>-111156.95333333334</v>
      </c>
      <c r="O28" s="134">
        <v>-3.3347085999999999</v>
      </c>
      <c r="P28" s="133" t="s">
        <v>2909</v>
      </c>
      <c r="Q28" s="87">
        <v>1182348.47</v>
      </c>
      <c r="R28" s="87">
        <v>2235615.21</v>
      </c>
      <c r="S28" s="87">
        <v>745205.07</v>
      </c>
      <c r="T28" s="87">
        <v>973161.23</v>
      </c>
      <c r="U28" s="87">
        <v>227956.16</v>
      </c>
      <c r="V28" s="84">
        <v>30.58972210159547</v>
      </c>
      <c r="W28" s="83" t="s">
        <v>2910</v>
      </c>
      <c r="X28" s="87">
        <v>1261672.18</v>
      </c>
      <c r="Y28" s="87">
        <v>2028200</v>
      </c>
      <c r="Z28" s="87">
        <v>676066.66666666674</v>
      </c>
      <c r="AA28" s="87">
        <v>695370</v>
      </c>
      <c r="AB28" s="87">
        <v>19303.333333333336</v>
      </c>
      <c r="AC28" s="84">
        <v>2.855241100483187</v>
      </c>
      <c r="AD28" s="83" t="s">
        <v>2910</v>
      </c>
      <c r="AE28" s="87">
        <v>1042355.08</v>
      </c>
      <c r="AF28" s="87">
        <v>2180816.2000000002</v>
      </c>
      <c r="AG28" s="87">
        <v>726938.7333333334</v>
      </c>
      <c r="AH28" s="87">
        <v>796109</v>
      </c>
      <c r="AI28" s="87">
        <v>69170.266666666677</v>
      </c>
      <c r="AJ28" s="84">
        <v>9.5152814803925239</v>
      </c>
      <c r="AK28" s="83" t="s">
        <v>2910</v>
      </c>
      <c r="AL28" s="87">
        <v>363725.24</v>
      </c>
      <c r="AM28" s="87">
        <v>1617472</v>
      </c>
      <c r="AN28" s="87">
        <v>539157.33333333337</v>
      </c>
      <c r="AO28" s="87">
        <v>259067.49</v>
      </c>
      <c r="AP28" s="87">
        <v>-280089.84333333338</v>
      </c>
      <c r="AQ28" s="84">
        <v>-51.949556468365444</v>
      </c>
      <c r="AR28" s="83" t="s">
        <v>2909</v>
      </c>
      <c r="AS28" s="87">
        <v>3659705.72</v>
      </c>
      <c r="AT28" s="87">
        <v>8982727.0399999991</v>
      </c>
      <c r="AU28" s="87">
        <v>2994242.3466666667</v>
      </c>
      <c r="AV28" s="87">
        <v>1772323.64</v>
      </c>
      <c r="AW28" s="87">
        <v>-1221918.7066666668</v>
      </c>
      <c r="AX28" s="84">
        <v>-40.808944807923268</v>
      </c>
      <c r="AY28" s="83" t="s">
        <v>2909</v>
      </c>
      <c r="AZ28" s="87">
        <v>2152732.12</v>
      </c>
      <c r="BA28" s="87">
        <v>1272520</v>
      </c>
      <c r="BB28" s="87">
        <v>424173.33333333337</v>
      </c>
      <c r="BC28" s="87">
        <v>515085</v>
      </c>
      <c r="BD28" s="87">
        <v>90911.666666666672</v>
      </c>
      <c r="BE28" s="84">
        <v>21.432669034671363</v>
      </c>
      <c r="BF28" s="83" t="s">
        <v>2910</v>
      </c>
      <c r="BG28" s="87">
        <v>1313311.06</v>
      </c>
      <c r="BH28" s="87">
        <v>2550576.33</v>
      </c>
      <c r="BI28" s="87">
        <v>850192.11</v>
      </c>
      <c r="BJ28" s="87">
        <v>616254.90999999992</v>
      </c>
      <c r="BK28" s="87">
        <v>-233937.2</v>
      </c>
      <c r="BL28" s="84">
        <v>-27.515804633849164</v>
      </c>
      <c r="BM28" s="83" t="s">
        <v>2909</v>
      </c>
      <c r="BN28" s="87">
        <v>1945768.41</v>
      </c>
      <c r="BO28" s="87">
        <v>3000000</v>
      </c>
      <c r="BP28" s="87">
        <v>1000000</v>
      </c>
      <c r="BQ28" s="87">
        <v>758627.1</v>
      </c>
      <c r="BR28" s="87">
        <v>-241372.9</v>
      </c>
      <c r="BS28" s="84">
        <v>-24.13729</v>
      </c>
      <c r="BT28" s="83" t="s">
        <v>2909</v>
      </c>
      <c r="BU28" s="87">
        <v>2016600.43</v>
      </c>
      <c r="BV28" s="87">
        <v>3242000</v>
      </c>
      <c r="BW28" s="87">
        <v>1080666.6666666665</v>
      </c>
      <c r="BX28" s="87">
        <v>1061116.93</v>
      </c>
      <c r="BY28" s="87">
        <v>-19549.736666666668</v>
      </c>
      <c r="BZ28" s="84">
        <v>-1.8090441085749538</v>
      </c>
      <c r="CA28" s="83" t="s">
        <v>2909</v>
      </c>
      <c r="CB28" s="87">
        <v>2906071.72</v>
      </c>
      <c r="CC28" s="87">
        <v>5245345.12</v>
      </c>
      <c r="CD28" s="87">
        <v>1748448.3733333333</v>
      </c>
      <c r="CE28" s="87">
        <v>2687309.15</v>
      </c>
      <c r="CF28" s="87">
        <v>938860.77666666673</v>
      </c>
      <c r="CG28" s="84">
        <v>53.696797170898073</v>
      </c>
      <c r="CH28" s="83" t="s">
        <v>2910</v>
      </c>
      <c r="CI28" s="87">
        <v>334387.28000000003</v>
      </c>
      <c r="CJ28" s="87">
        <v>1671300</v>
      </c>
      <c r="CK28" s="87">
        <v>557100</v>
      </c>
      <c r="CL28" s="87">
        <v>186935.6</v>
      </c>
      <c r="CM28" s="87">
        <v>-370164.4</v>
      </c>
      <c r="CN28" s="84">
        <v>-66.444875246813851</v>
      </c>
      <c r="CO28" s="83" t="s">
        <v>2909</v>
      </c>
      <c r="CP28" s="87">
        <v>1783285.74</v>
      </c>
      <c r="CQ28" s="87">
        <v>3254504</v>
      </c>
      <c r="CR28" s="87">
        <v>1084834.6666666667</v>
      </c>
      <c r="CS28" s="87">
        <v>1039952.76</v>
      </c>
      <c r="CT28" s="87">
        <v>-44881.906666666669</v>
      </c>
      <c r="CU28" s="84">
        <v>-4.1372116918584219</v>
      </c>
      <c r="CV28" s="83" t="s">
        <v>2909</v>
      </c>
      <c r="CW28" s="87">
        <v>962552.38</v>
      </c>
      <c r="CX28" s="87">
        <v>1840000</v>
      </c>
      <c r="CY28" s="87">
        <v>613333.33333333337</v>
      </c>
      <c r="CZ28" s="87">
        <v>608885.87</v>
      </c>
      <c r="DA28" s="87">
        <v>-4447.4633333333331</v>
      </c>
      <c r="DB28" s="84">
        <v>-0.72512989130434791</v>
      </c>
      <c r="DC28" s="83" t="s">
        <v>2909</v>
      </c>
      <c r="DD28" s="87">
        <v>544715.62</v>
      </c>
      <c r="DE28" s="87">
        <v>1400000</v>
      </c>
      <c r="DF28" s="87">
        <v>466666.66666666669</v>
      </c>
      <c r="DG28" s="87">
        <v>405999.82</v>
      </c>
      <c r="DH28" s="87">
        <v>-60666.846666666679</v>
      </c>
      <c r="DI28" s="84">
        <v>-13.00003857142857</v>
      </c>
      <c r="DJ28" s="83" t="s">
        <v>2909</v>
      </c>
      <c r="DK28" s="15">
        <f t="shared" si="41"/>
        <v>66431790.039999999</v>
      </c>
      <c r="DL28" s="15">
        <f t="shared" si="42"/>
        <v>96638897.900000006</v>
      </c>
      <c r="DM28" s="15">
        <f t="shared" si="38"/>
        <v>29546299.300000004</v>
      </c>
      <c r="DN28" s="15">
        <f t="shared" si="43"/>
        <v>25097930.010000002</v>
      </c>
      <c r="DO28" s="15">
        <f t="shared" si="39"/>
        <v>-4448369.2900000028</v>
      </c>
      <c r="DP28" s="15">
        <f t="shared" si="44"/>
        <v>-15.055588670625841</v>
      </c>
      <c r="DQ28" s="15" t="str">
        <f t="shared" si="40"/>
        <v>Not OK</v>
      </c>
    </row>
    <row r="29" spans="1:197" s="25" customFormat="1" ht="15" customHeight="1">
      <c r="A29" s="36" t="s">
        <v>2833</v>
      </c>
      <c r="B29" s="36" t="s">
        <v>2834</v>
      </c>
      <c r="C29" s="87">
        <v>86152694.799999997</v>
      </c>
      <c r="D29" s="87">
        <v>104514000</v>
      </c>
      <c r="E29" s="87">
        <v>34838000</v>
      </c>
      <c r="F29" s="87">
        <v>30565871.319999997</v>
      </c>
      <c r="G29" s="87">
        <v>-4272128.68</v>
      </c>
      <c r="H29" s="84">
        <v>-12.262841380102186</v>
      </c>
      <c r="I29" s="83" t="s">
        <v>2909</v>
      </c>
      <c r="J29" s="87">
        <v>27923998.59</v>
      </c>
      <c r="K29" s="87">
        <v>55000000</v>
      </c>
      <c r="L29" s="87">
        <v>18333333.333333332</v>
      </c>
      <c r="M29" s="87">
        <v>15143432.840000002</v>
      </c>
      <c r="N29" s="87">
        <v>-3189900.4933333332</v>
      </c>
      <c r="O29" s="134">
        <v>-17.399457236363638</v>
      </c>
      <c r="P29" s="133" t="s">
        <v>2909</v>
      </c>
      <c r="Q29" s="87">
        <v>1810497.44</v>
      </c>
      <c r="R29" s="87">
        <v>3492158.57</v>
      </c>
      <c r="S29" s="87">
        <v>1164052.8566666667</v>
      </c>
      <c r="T29" s="87">
        <v>1077777.1600000001</v>
      </c>
      <c r="U29" s="87">
        <v>-86275.69666666667</v>
      </c>
      <c r="V29" s="84">
        <v>-7.411664871793036</v>
      </c>
      <c r="W29" s="83" t="s">
        <v>2909</v>
      </c>
      <c r="X29" s="87">
        <v>6708160.8300000001</v>
      </c>
      <c r="Y29" s="87">
        <v>9877173.4700000007</v>
      </c>
      <c r="Z29" s="87">
        <v>3292391.1566666667</v>
      </c>
      <c r="AA29" s="87">
        <v>2719741.0300000003</v>
      </c>
      <c r="AB29" s="87">
        <v>-572650.12666666671</v>
      </c>
      <c r="AC29" s="84">
        <v>-17.393137674638815</v>
      </c>
      <c r="AD29" s="83" t="s">
        <v>2909</v>
      </c>
      <c r="AE29" s="87">
        <v>2966879.38</v>
      </c>
      <c r="AF29" s="87">
        <v>5173731.72</v>
      </c>
      <c r="AG29" s="87">
        <v>1724577.24</v>
      </c>
      <c r="AH29" s="87">
        <v>1724577.24</v>
      </c>
      <c r="AI29" s="87">
        <v>0</v>
      </c>
      <c r="AJ29" s="84">
        <v>0</v>
      </c>
      <c r="AK29" s="83" t="s">
        <v>2910</v>
      </c>
      <c r="AL29" s="87">
        <v>1226405.77</v>
      </c>
      <c r="AM29" s="87">
        <v>3270000</v>
      </c>
      <c r="AN29" s="87">
        <v>1090000</v>
      </c>
      <c r="AO29" s="87">
        <v>916982.54999999993</v>
      </c>
      <c r="AP29" s="87">
        <v>-173017.45</v>
      </c>
      <c r="AQ29" s="84">
        <v>-15.873160550458714</v>
      </c>
      <c r="AR29" s="83" t="s">
        <v>2909</v>
      </c>
      <c r="AS29" s="87">
        <v>2789911.49</v>
      </c>
      <c r="AT29" s="87">
        <v>4261000</v>
      </c>
      <c r="AU29" s="87">
        <v>1420333.3333333333</v>
      </c>
      <c r="AV29" s="87">
        <v>6224884.3099999996</v>
      </c>
      <c r="AW29" s="87">
        <v>4804550.9766666666</v>
      </c>
      <c r="AX29" s="84">
        <v>338.26925440037547</v>
      </c>
      <c r="AY29" s="83" t="s">
        <v>2910</v>
      </c>
      <c r="AZ29" s="87">
        <v>1771390.78</v>
      </c>
      <c r="BA29" s="87">
        <v>4662000</v>
      </c>
      <c r="BB29" s="87">
        <v>1554000</v>
      </c>
      <c r="BC29" s="87">
        <v>818944.46</v>
      </c>
      <c r="BD29" s="87">
        <v>-735055.54</v>
      </c>
      <c r="BE29" s="84">
        <v>-47.300871299871304</v>
      </c>
      <c r="BF29" s="83" t="s">
        <v>2909</v>
      </c>
      <c r="BG29" s="87">
        <v>3598076.9</v>
      </c>
      <c r="BH29" s="87">
        <v>6267642.8300000001</v>
      </c>
      <c r="BI29" s="87">
        <v>2089214.2766666666</v>
      </c>
      <c r="BJ29" s="87">
        <v>2051626.7500000002</v>
      </c>
      <c r="BK29" s="87">
        <v>-37587.526666666665</v>
      </c>
      <c r="BL29" s="84">
        <v>-1.7991226216698759</v>
      </c>
      <c r="BM29" s="83" t="s">
        <v>2909</v>
      </c>
      <c r="BN29" s="87">
        <v>1825025.47</v>
      </c>
      <c r="BO29" s="87">
        <v>2500000</v>
      </c>
      <c r="BP29" s="87">
        <v>833333.33333333337</v>
      </c>
      <c r="BQ29" s="87">
        <v>1207393.04</v>
      </c>
      <c r="BR29" s="87">
        <v>374059.70666666667</v>
      </c>
      <c r="BS29" s="84">
        <v>44.887164800000001</v>
      </c>
      <c r="BT29" s="83" t="s">
        <v>2910</v>
      </c>
      <c r="BU29" s="87">
        <v>3277796.18</v>
      </c>
      <c r="BV29" s="87">
        <v>6167000</v>
      </c>
      <c r="BW29" s="87">
        <v>2055666.6666666667</v>
      </c>
      <c r="BX29" s="87">
        <v>2164136.52</v>
      </c>
      <c r="BY29" s="87">
        <v>108469.85333333333</v>
      </c>
      <c r="BZ29" s="84">
        <v>5.2766265607264469</v>
      </c>
      <c r="CA29" s="83" t="s">
        <v>2910</v>
      </c>
      <c r="CB29" s="87">
        <v>8381076.0499999998</v>
      </c>
      <c r="CC29" s="87">
        <v>16102671.92</v>
      </c>
      <c r="CD29" s="87">
        <v>5367557.3066666666</v>
      </c>
      <c r="CE29" s="87">
        <v>3282557.2699999996</v>
      </c>
      <c r="CF29" s="87">
        <v>-2085000.0366666666</v>
      </c>
      <c r="CG29" s="84">
        <v>-38.844485816239619</v>
      </c>
      <c r="CH29" s="83" t="s">
        <v>2909</v>
      </c>
      <c r="CI29" s="87">
        <v>984536.25</v>
      </c>
      <c r="CJ29" s="87">
        <v>2930000</v>
      </c>
      <c r="CK29" s="87">
        <v>976666.66666666663</v>
      </c>
      <c r="CL29" s="87">
        <v>933437.94</v>
      </c>
      <c r="CM29" s="87">
        <v>-43228.726666666669</v>
      </c>
      <c r="CN29" s="84">
        <v>-4.4261494880546071</v>
      </c>
      <c r="CO29" s="83" t="s">
        <v>2909</v>
      </c>
      <c r="CP29" s="87">
        <v>5408601.6799999997</v>
      </c>
      <c r="CQ29" s="87">
        <v>7700634.1399999997</v>
      </c>
      <c r="CR29" s="87">
        <v>2566878.0466666664</v>
      </c>
      <c r="CS29" s="87">
        <v>2482407.44</v>
      </c>
      <c r="CT29" s="87">
        <v>-84470.606666666674</v>
      </c>
      <c r="CU29" s="84">
        <v>-3.2907915814839632</v>
      </c>
      <c r="CV29" s="83" t="s">
        <v>2909</v>
      </c>
      <c r="CW29" s="87">
        <v>1835608.73</v>
      </c>
      <c r="CX29" s="87">
        <v>4563770.2699999996</v>
      </c>
      <c r="CY29" s="87">
        <v>1521256.7566666666</v>
      </c>
      <c r="CZ29" s="87">
        <v>2488751.2199999997</v>
      </c>
      <c r="DA29" s="87">
        <v>967494.46333333338</v>
      </c>
      <c r="DB29" s="84">
        <v>63.598367540090926</v>
      </c>
      <c r="DC29" s="83" t="s">
        <v>2910</v>
      </c>
      <c r="DD29" s="87">
        <v>1472603.02</v>
      </c>
      <c r="DE29" s="87">
        <v>4000000</v>
      </c>
      <c r="DF29" s="87">
        <v>1333333.3333333335</v>
      </c>
      <c r="DG29" s="87">
        <v>1303087</v>
      </c>
      <c r="DH29" s="87">
        <v>-30246.333333333332</v>
      </c>
      <c r="DI29" s="84">
        <v>-2.268475</v>
      </c>
      <c r="DJ29" s="83" t="s">
        <v>2909</v>
      </c>
      <c r="DK29" s="15">
        <f t="shared" si="41"/>
        <v>136020845.01999998</v>
      </c>
      <c r="DL29" s="15">
        <f t="shared" si="42"/>
        <v>195481782.91999999</v>
      </c>
      <c r="DM29" s="15">
        <f t="shared" si="38"/>
        <v>80160594.306666672</v>
      </c>
      <c r="DN29" s="15">
        <f t="shared" si="43"/>
        <v>75105608.089999989</v>
      </c>
      <c r="DO29" s="15">
        <f t="shared" si="39"/>
        <v>-5054986.2166666836</v>
      </c>
      <c r="DP29" s="15">
        <f t="shared" si="44"/>
        <v>-6.3060737765092618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87">
        <v>117716.45</v>
      </c>
      <c r="D30" s="87">
        <v>5050000</v>
      </c>
      <c r="E30" s="87">
        <v>1683333.3333333333</v>
      </c>
      <c r="F30" s="87">
        <v>0</v>
      </c>
      <c r="G30" s="87">
        <v>-1683333.3333333333</v>
      </c>
      <c r="H30" s="84">
        <v>-100</v>
      </c>
      <c r="I30" s="83" t="s">
        <v>2909</v>
      </c>
      <c r="J30" s="87">
        <v>360009.5</v>
      </c>
      <c r="K30" s="87">
        <v>1500000</v>
      </c>
      <c r="L30" s="87">
        <v>500000</v>
      </c>
      <c r="M30" s="87">
        <v>181553.44999999998</v>
      </c>
      <c r="N30" s="87">
        <v>-318446.55</v>
      </c>
      <c r="O30" s="134">
        <v>-63.689309999999999</v>
      </c>
      <c r="P30" s="133" t="s">
        <v>2909</v>
      </c>
      <c r="Q30" s="87">
        <v>42426.48</v>
      </c>
      <c r="R30" s="87">
        <v>74974.95</v>
      </c>
      <c r="S30" s="87">
        <v>24991.65</v>
      </c>
      <c r="T30" s="87">
        <v>4836.45</v>
      </c>
      <c r="U30" s="87">
        <v>-20155.2</v>
      </c>
      <c r="V30" s="84">
        <v>-80.647736343938874</v>
      </c>
      <c r="W30" s="83" t="s">
        <v>2909</v>
      </c>
      <c r="X30" s="87">
        <v>29394.18</v>
      </c>
      <c r="Y30" s="87">
        <v>60000</v>
      </c>
      <c r="Z30" s="87">
        <v>20000</v>
      </c>
      <c r="AA30" s="87">
        <v>25927.4</v>
      </c>
      <c r="AB30" s="87">
        <v>5927.4</v>
      </c>
      <c r="AC30" s="84">
        <v>29.637</v>
      </c>
      <c r="AD30" s="83" t="s">
        <v>2910</v>
      </c>
      <c r="AE30" s="87">
        <v>18893.39</v>
      </c>
      <c r="AF30" s="87">
        <v>52304.87</v>
      </c>
      <c r="AG30" s="87">
        <v>17434.956666666669</v>
      </c>
      <c r="AH30" s="87">
        <v>4814.59</v>
      </c>
      <c r="AI30" s="87">
        <v>-12620.366666666667</v>
      </c>
      <c r="AJ30" s="84">
        <v>-72.385420325105486</v>
      </c>
      <c r="AK30" s="83" t="s">
        <v>2909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5"/>
      <c r="AR30" s="83" t="s">
        <v>2910</v>
      </c>
      <c r="AS30" s="87">
        <v>664072.78</v>
      </c>
      <c r="AT30" s="87">
        <v>1000000</v>
      </c>
      <c r="AU30" s="87">
        <v>333333.33333333337</v>
      </c>
      <c r="AV30" s="87">
        <v>175477.35</v>
      </c>
      <c r="AW30" s="87">
        <v>-157855.98333333337</v>
      </c>
      <c r="AX30" s="84">
        <v>-47.356794999999998</v>
      </c>
      <c r="AY30" s="83" t="s">
        <v>2909</v>
      </c>
      <c r="AZ30" s="87">
        <v>24317.07</v>
      </c>
      <c r="BA30" s="87">
        <v>150000</v>
      </c>
      <c r="BB30" s="87">
        <v>50000</v>
      </c>
      <c r="BC30" s="87">
        <v>39518.1</v>
      </c>
      <c r="BD30" s="87">
        <v>-10481.9</v>
      </c>
      <c r="BE30" s="84">
        <v>-20.963799999999999</v>
      </c>
      <c r="BF30" s="83" t="s">
        <v>2909</v>
      </c>
      <c r="BG30" s="87">
        <v>46532.49</v>
      </c>
      <c r="BH30" s="87">
        <v>63000</v>
      </c>
      <c r="BI30" s="87">
        <v>21000</v>
      </c>
      <c r="BJ30" s="87">
        <v>16264</v>
      </c>
      <c r="BK30" s="87">
        <v>-4736</v>
      </c>
      <c r="BL30" s="84">
        <v>-22.55238095238095</v>
      </c>
      <c r="BM30" s="83" t="s">
        <v>2909</v>
      </c>
      <c r="BN30" s="87">
        <v>94742.56</v>
      </c>
      <c r="BO30" s="87">
        <v>100000</v>
      </c>
      <c r="BP30" s="87">
        <v>33333.333333333336</v>
      </c>
      <c r="BQ30" s="87">
        <v>43166.1</v>
      </c>
      <c r="BR30" s="87">
        <v>9832.7666666666664</v>
      </c>
      <c r="BS30" s="84">
        <v>29.4983</v>
      </c>
      <c r="BT30" s="83" t="s">
        <v>2910</v>
      </c>
      <c r="BU30" s="87">
        <v>0</v>
      </c>
      <c r="BV30" s="87">
        <v>0</v>
      </c>
      <c r="BW30" s="87">
        <v>0</v>
      </c>
      <c r="BX30" s="87">
        <v>0</v>
      </c>
      <c r="BY30" s="87">
        <v>0</v>
      </c>
      <c r="BZ30" s="85"/>
      <c r="CA30" s="83" t="s">
        <v>2910</v>
      </c>
      <c r="CB30" s="87">
        <v>709247.75</v>
      </c>
      <c r="CC30" s="87">
        <v>517354.26</v>
      </c>
      <c r="CD30" s="87">
        <v>172451.42</v>
      </c>
      <c r="CE30" s="87">
        <v>152931.48000000001</v>
      </c>
      <c r="CF30" s="87">
        <v>-19519.939999999999</v>
      </c>
      <c r="CG30" s="84">
        <v>-11.319094965991003</v>
      </c>
      <c r="CH30" s="83" t="s">
        <v>2909</v>
      </c>
      <c r="CI30" s="87">
        <v>21500.22</v>
      </c>
      <c r="CJ30" s="87">
        <v>60000</v>
      </c>
      <c r="CK30" s="87">
        <v>20000</v>
      </c>
      <c r="CL30" s="87">
        <v>29165.95</v>
      </c>
      <c r="CM30" s="87">
        <v>9165.9500000000007</v>
      </c>
      <c r="CN30" s="84">
        <v>45.829749999999997</v>
      </c>
      <c r="CO30" s="83" t="s">
        <v>2910</v>
      </c>
      <c r="CP30" s="87">
        <v>0</v>
      </c>
      <c r="CQ30" s="87">
        <v>0</v>
      </c>
      <c r="CR30" s="87">
        <v>0</v>
      </c>
      <c r="CS30" s="87">
        <v>0</v>
      </c>
      <c r="CT30" s="87">
        <v>0</v>
      </c>
      <c r="CU30" s="85"/>
      <c r="CV30" s="83" t="s">
        <v>2910</v>
      </c>
      <c r="CW30" s="87">
        <v>0</v>
      </c>
      <c r="CX30" s="87">
        <v>0</v>
      </c>
      <c r="CY30" s="87">
        <v>0</v>
      </c>
      <c r="CZ30" s="87">
        <v>0</v>
      </c>
      <c r="DA30" s="87">
        <v>0</v>
      </c>
      <c r="DB30" s="85"/>
      <c r="DC30" s="83" t="s">
        <v>2910</v>
      </c>
      <c r="DD30" s="87">
        <v>7337.06</v>
      </c>
      <c r="DE30" s="87">
        <v>20000</v>
      </c>
      <c r="DF30" s="87">
        <v>6666.6666666666661</v>
      </c>
      <c r="DG30" s="87">
        <v>19657.400000000001</v>
      </c>
      <c r="DH30" s="87">
        <v>12990.733333333334</v>
      </c>
      <c r="DI30" s="84">
        <v>194.86099999999999</v>
      </c>
      <c r="DJ30" s="83" t="s">
        <v>2910</v>
      </c>
      <c r="DK30" s="15">
        <f t="shared" si="41"/>
        <v>29700179.019999996</v>
      </c>
      <c r="DL30" s="15">
        <f t="shared" si="42"/>
        <v>62147634.079999998</v>
      </c>
      <c r="DM30" s="15">
        <f t="shared" si="38"/>
        <v>2882544.6933333329</v>
      </c>
      <c r="DN30" s="15">
        <f t="shared" si="43"/>
        <v>693312.2699999999</v>
      </c>
      <c r="DO30" s="15">
        <f t="shared" si="39"/>
        <v>-2189232.4233333329</v>
      </c>
      <c r="DP30" s="15">
        <f t="shared" si="44"/>
        <v>-75.94790909561705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87">
        <v>33778055.25</v>
      </c>
      <c r="D31" s="87">
        <v>38236790</v>
      </c>
      <c r="E31" s="87">
        <v>12745596.666666666</v>
      </c>
      <c r="F31" s="87">
        <v>14248958.01</v>
      </c>
      <c r="G31" s="87">
        <v>1503361.3433333333</v>
      </c>
      <c r="H31" s="84">
        <v>11.795142923869916</v>
      </c>
      <c r="I31" s="83" t="s">
        <v>2910</v>
      </c>
      <c r="J31" s="87">
        <v>11097355.27</v>
      </c>
      <c r="K31" s="87">
        <v>16000000</v>
      </c>
      <c r="L31" s="87">
        <v>5333333.333333334</v>
      </c>
      <c r="M31" s="87">
        <v>3873265.52</v>
      </c>
      <c r="N31" s="87">
        <v>-1460067.8133333332</v>
      </c>
      <c r="O31" s="134">
        <v>-27.376271500000001</v>
      </c>
      <c r="P31" s="133" t="s">
        <v>2909</v>
      </c>
      <c r="Q31" s="87">
        <v>4885278.09</v>
      </c>
      <c r="R31" s="87">
        <v>9088582</v>
      </c>
      <c r="S31" s="87">
        <v>3029527.333333333</v>
      </c>
      <c r="T31" s="87">
        <v>2517845.4700000002</v>
      </c>
      <c r="U31" s="87">
        <v>-511681.86333333328</v>
      </c>
      <c r="V31" s="84">
        <v>-16.889824947390032</v>
      </c>
      <c r="W31" s="83" t="s">
        <v>2909</v>
      </c>
      <c r="X31" s="87">
        <v>2564808.92</v>
      </c>
      <c r="Y31" s="87">
        <v>3460000</v>
      </c>
      <c r="Z31" s="87">
        <v>1153333.3333333333</v>
      </c>
      <c r="AA31" s="87">
        <v>1353998.8900000001</v>
      </c>
      <c r="AB31" s="87">
        <v>200665.55666666667</v>
      </c>
      <c r="AC31" s="84">
        <v>17.39874768786127</v>
      </c>
      <c r="AD31" s="83" t="s">
        <v>2910</v>
      </c>
      <c r="AE31" s="87">
        <v>3135086.46</v>
      </c>
      <c r="AF31" s="87">
        <v>5288427.6500000004</v>
      </c>
      <c r="AG31" s="87">
        <v>1762809.2166666666</v>
      </c>
      <c r="AH31" s="87">
        <v>2329892.25</v>
      </c>
      <c r="AI31" s="87">
        <v>567083.03333333333</v>
      </c>
      <c r="AJ31" s="84">
        <v>32.169280031655532</v>
      </c>
      <c r="AK31" s="83" t="s">
        <v>2910</v>
      </c>
      <c r="AL31" s="87">
        <v>3056173.91</v>
      </c>
      <c r="AM31" s="87">
        <v>7580000</v>
      </c>
      <c r="AN31" s="87">
        <v>2526666.666666667</v>
      </c>
      <c r="AO31" s="87">
        <v>1930258.71</v>
      </c>
      <c r="AP31" s="87">
        <v>-596407.95666666667</v>
      </c>
      <c r="AQ31" s="84">
        <v>-23.60453654353562</v>
      </c>
      <c r="AR31" s="83" t="s">
        <v>2909</v>
      </c>
      <c r="AS31" s="87">
        <v>12451570.08</v>
      </c>
      <c r="AT31" s="87">
        <v>22000000</v>
      </c>
      <c r="AU31" s="87">
        <v>7333333.333333333</v>
      </c>
      <c r="AV31" s="87">
        <v>5736619.9699999997</v>
      </c>
      <c r="AW31" s="87">
        <v>-1596713.3633333333</v>
      </c>
      <c r="AX31" s="84">
        <v>-21.773364045454546</v>
      </c>
      <c r="AY31" s="83" t="s">
        <v>2909</v>
      </c>
      <c r="AZ31" s="87">
        <v>4822466.3899999997</v>
      </c>
      <c r="BA31" s="87">
        <v>6290454.9000000004</v>
      </c>
      <c r="BB31" s="87">
        <v>2096818.3</v>
      </c>
      <c r="BC31" s="87">
        <v>1953777.6</v>
      </c>
      <c r="BD31" s="87">
        <v>-143040.70000000001</v>
      </c>
      <c r="BE31" s="84">
        <v>-6.8217975777872599</v>
      </c>
      <c r="BF31" s="83" t="s">
        <v>2909</v>
      </c>
      <c r="BG31" s="87">
        <v>6216595.2199999997</v>
      </c>
      <c r="BH31" s="87">
        <v>11509496</v>
      </c>
      <c r="BI31" s="87">
        <v>3836498.6666666665</v>
      </c>
      <c r="BJ31" s="87">
        <v>2047053.75</v>
      </c>
      <c r="BK31" s="87">
        <v>-1789444.9166666667</v>
      </c>
      <c r="BL31" s="84">
        <v>-46.642657072038602</v>
      </c>
      <c r="BM31" s="83" t="s">
        <v>2909</v>
      </c>
      <c r="BN31" s="87">
        <v>7699076.6500000004</v>
      </c>
      <c r="BO31" s="87">
        <v>11000000</v>
      </c>
      <c r="BP31" s="87">
        <v>3666666.6666666665</v>
      </c>
      <c r="BQ31" s="87">
        <v>3000130.42</v>
      </c>
      <c r="BR31" s="87">
        <v>-666536.24666666659</v>
      </c>
      <c r="BS31" s="84">
        <v>-18.178261272727273</v>
      </c>
      <c r="BT31" s="83" t="s">
        <v>2909</v>
      </c>
      <c r="BU31" s="87">
        <v>4736065.79</v>
      </c>
      <c r="BV31" s="87">
        <v>7842250</v>
      </c>
      <c r="BW31" s="87">
        <v>2614083.333333333</v>
      </c>
      <c r="BX31" s="87">
        <v>2946205.76</v>
      </c>
      <c r="BY31" s="87">
        <v>332122.4266666667</v>
      </c>
      <c r="BZ31" s="84">
        <v>12.705120086709808</v>
      </c>
      <c r="CA31" s="83" t="s">
        <v>2910</v>
      </c>
      <c r="CB31" s="87">
        <v>8277856.1699999999</v>
      </c>
      <c r="CC31" s="87">
        <v>16915645.879999999</v>
      </c>
      <c r="CD31" s="87">
        <v>5638548.6266666669</v>
      </c>
      <c r="CE31" s="87">
        <v>4066369.87</v>
      </c>
      <c r="CF31" s="87">
        <v>-1572178.7566666668</v>
      </c>
      <c r="CG31" s="84">
        <v>-27.882685080186842</v>
      </c>
      <c r="CH31" s="83" t="s">
        <v>2909</v>
      </c>
      <c r="CI31" s="87">
        <v>1593595.71</v>
      </c>
      <c r="CJ31" s="87">
        <v>4950000</v>
      </c>
      <c r="CK31" s="87">
        <v>1650000</v>
      </c>
      <c r="CL31" s="87">
        <v>1240812.77</v>
      </c>
      <c r="CM31" s="87">
        <v>-409187.23</v>
      </c>
      <c r="CN31" s="84">
        <v>-24.79922606060606</v>
      </c>
      <c r="CO31" s="83" t="s">
        <v>2909</v>
      </c>
      <c r="CP31" s="87">
        <v>9226298.8499999996</v>
      </c>
      <c r="CQ31" s="87">
        <v>18900000</v>
      </c>
      <c r="CR31" s="87">
        <v>6300000</v>
      </c>
      <c r="CS31" s="87">
        <v>4298651.25</v>
      </c>
      <c r="CT31" s="87">
        <v>-2001348.75</v>
      </c>
      <c r="CU31" s="84">
        <v>-31.767440476190476</v>
      </c>
      <c r="CV31" s="83" t="s">
        <v>2909</v>
      </c>
      <c r="CW31" s="87">
        <v>1030473.07</v>
      </c>
      <c r="CX31" s="87">
        <v>1570000</v>
      </c>
      <c r="CY31" s="87">
        <v>523333.33333333343</v>
      </c>
      <c r="CZ31" s="87">
        <v>205568.75</v>
      </c>
      <c r="DA31" s="87">
        <v>-317764.58333333337</v>
      </c>
      <c r="DB31" s="84">
        <v>-60.719347133757964</v>
      </c>
      <c r="DC31" s="83" t="s">
        <v>2909</v>
      </c>
      <c r="DD31" s="87">
        <v>1128979.3799999999</v>
      </c>
      <c r="DE31" s="87">
        <v>3000000</v>
      </c>
      <c r="DF31" s="87">
        <v>1000000</v>
      </c>
      <c r="DG31" s="87">
        <v>595746.04999999993</v>
      </c>
      <c r="DH31" s="87">
        <v>-404253.95</v>
      </c>
      <c r="DI31" s="84">
        <v>-40.425395000000002</v>
      </c>
      <c r="DJ31" s="83" t="s">
        <v>2909</v>
      </c>
      <c r="DK31" s="15">
        <f t="shared" si="41"/>
        <v>104962389.44</v>
      </c>
      <c r="DL31" s="15">
        <f t="shared" si="42"/>
        <v>169131646.43000001</v>
      </c>
      <c r="DM31" s="15">
        <f t="shared" si="38"/>
        <v>61210548.809999995</v>
      </c>
      <c r="DN31" s="15">
        <f t="shared" si="43"/>
        <v>52345155.039999999</v>
      </c>
      <c r="DO31" s="15">
        <f t="shared" si="39"/>
        <v>-8865393.7699999958</v>
      </c>
      <c r="DP31" s="15">
        <f t="shared" si="44"/>
        <v>-14.483441077319098</v>
      </c>
      <c r="DQ31" s="15" t="str">
        <f t="shared" si="40"/>
        <v>Not OK</v>
      </c>
    </row>
    <row r="32" spans="1:197" s="25" customFormat="1" ht="15" customHeight="1">
      <c r="A32" s="36" t="s">
        <v>2872</v>
      </c>
      <c r="B32" s="37" t="s">
        <v>2873</v>
      </c>
      <c r="C32" s="87">
        <v>519688.13</v>
      </c>
      <c r="D32" s="87">
        <v>0</v>
      </c>
      <c r="E32" s="87">
        <v>0</v>
      </c>
      <c r="F32" s="87">
        <v>69945.740000000005</v>
      </c>
      <c r="G32" s="87">
        <v>69945.740000000005</v>
      </c>
      <c r="H32" s="85"/>
      <c r="I32" s="83" t="s">
        <v>2910</v>
      </c>
      <c r="J32" s="87">
        <v>36664.86</v>
      </c>
      <c r="K32" s="87">
        <v>100000</v>
      </c>
      <c r="L32" s="87">
        <v>33333.333333333336</v>
      </c>
      <c r="M32" s="87">
        <v>3017</v>
      </c>
      <c r="N32" s="87">
        <v>-30316.333333333336</v>
      </c>
      <c r="O32" s="134">
        <v>-90.948999999999998</v>
      </c>
      <c r="P32" s="133" t="s">
        <v>2909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5"/>
      <c r="W32" s="83" t="s">
        <v>2910</v>
      </c>
      <c r="X32" s="87">
        <v>0</v>
      </c>
      <c r="Y32" s="88"/>
      <c r="Z32" s="88"/>
      <c r="AA32" s="87">
        <v>0</v>
      </c>
      <c r="AB32" s="88"/>
      <c r="AC32" s="85"/>
      <c r="AD32" s="83" t="s">
        <v>2916</v>
      </c>
      <c r="AE32" s="87">
        <v>0</v>
      </c>
      <c r="AF32" s="88"/>
      <c r="AG32" s="88"/>
      <c r="AH32" s="87">
        <v>0</v>
      </c>
      <c r="AI32" s="88"/>
      <c r="AJ32" s="85"/>
      <c r="AK32" s="83" t="s">
        <v>2916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5"/>
      <c r="AR32" s="83" t="s">
        <v>2910</v>
      </c>
      <c r="AS32" s="87">
        <v>0</v>
      </c>
      <c r="AT32" s="88"/>
      <c r="AU32" s="88"/>
      <c r="AV32" s="87">
        <v>0</v>
      </c>
      <c r="AW32" s="88"/>
      <c r="AX32" s="85"/>
      <c r="AY32" s="83" t="s">
        <v>2916</v>
      </c>
      <c r="AZ32" s="87">
        <v>0</v>
      </c>
      <c r="BA32" s="88"/>
      <c r="BB32" s="88"/>
      <c r="BC32" s="87">
        <v>0</v>
      </c>
      <c r="BD32" s="88"/>
      <c r="BE32" s="85"/>
      <c r="BF32" s="83" t="s">
        <v>2916</v>
      </c>
      <c r="BG32" s="87">
        <v>0</v>
      </c>
      <c r="BH32" s="88"/>
      <c r="BI32" s="88"/>
      <c r="BJ32" s="87">
        <v>0</v>
      </c>
      <c r="BK32" s="88"/>
      <c r="BL32" s="85"/>
      <c r="BM32" s="83" t="s">
        <v>2916</v>
      </c>
      <c r="BN32" s="87">
        <v>0</v>
      </c>
      <c r="BO32" s="88"/>
      <c r="BP32" s="88"/>
      <c r="BQ32" s="87">
        <v>0</v>
      </c>
      <c r="BR32" s="88"/>
      <c r="BS32" s="85"/>
      <c r="BT32" s="83" t="s">
        <v>2916</v>
      </c>
      <c r="BU32" s="87">
        <v>0</v>
      </c>
      <c r="BV32" s="87">
        <v>0</v>
      </c>
      <c r="BW32" s="87">
        <v>0</v>
      </c>
      <c r="BX32" s="87">
        <v>0</v>
      </c>
      <c r="BY32" s="87">
        <v>0</v>
      </c>
      <c r="BZ32" s="85"/>
      <c r="CA32" s="83" t="s">
        <v>2910</v>
      </c>
      <c r="CB32" s="87">
        <v>0</v>
      </c>
      <c r="CC32" s="88"/>
      <c r="CD32" s="88"/>
      <c r="CE32" s="87">
        <v>0</v>
      </c>
      <c r="CF32" s="88"/>
      <c r="CG32" s="85"/>
      <c r="CH32" s="83" t="s">
        <v>2916</v>
      </c>
      <c r="CI32" s="87">
        <v>0</v>
      </c>
      <c r="CJ32" s="87">
        <v>0</v>
      </c>
      <c r="CK32" s="87">
        <v>0</v>
      </c>
      <c r="CL32" s="87">
        <v>0</v>
      </c>
      <c r="CM32" s="87">
        <v>0</v>
      </c>
      <c r="CN32" s="85"/>
      <c r="CO32" s="83" t="s">
        <v>2910</v>
      </c>
      <c r="CP32" s="87">
        <v>0</v>
      </c>
      <c r="CQ32" s="87">
        <v>0</v>
      </c>
      <c r="CR32" s="87">
        <v>0</v>
      </c>
      <c r="CS32" s="87">
        <v>0</v>
      </c>
      <c r="CT32" s="87">
        <v>0</v>
      </c>
      <c r="CU32" s="85"/>
      <c r="CV32" s="83" t="s">
        <v>2910</v>
      </c>
      <c r="CW32" s="87">
        <v>0</v>
      </c>
      <c r="CX32" s="87">
        <v>0</v>
      </c>
      <c r="CY32" s="87">
        <v>0</v>
      </c>
      <c r="CZ32" s="87">
        <v>0</v>
      </c>
      <c r="DA32" s="87">
        <v>0</v>
      </c>
      <c r="DB32" s="85"/>
      <c r="DC32" s="83" t="s">
        <v>2910</v>
      </c>
      <c r="DD32" s="87">
        <v>0</v>
      </c>
      <c r="DE32" s="88"/>
      <c r="DF32" s="88"/>
      <c r="DG32" s="87">
        <v>0</v>
      </c>
      <c r="DH32" s="88"/>
      <c r="DI32" s="85"/>
      <c r="DJ32" s="83" t="s">
        <v>2916</v>
      </c>
      <c r="DK32" s="15"/>
      <c r="DL32" s="15"/>
      <c r="DM32" s="15">
        <f t="shared" si="38"/>
        <v>33333.333333333336</v>
      </c>
      <c r="DN32" s="15">
        <f t="shared" si="43"/>
        <v>72962.740000000005</v>
      </c>
      <c r="DO32" s="15">
        <f t="shared" si="39"/>
        <v>39629.406666666669</v>
      </c>
      <c r="DP32" s="15">
        <f t="shared" si="44"/>
        <v>118.88821999999999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1486756806</v>
      </c>
      <c r="E33" s="24">
        <f t="shared" si="45"/>
        <v>495585602</v>
      </c>
      <c r="F33" s="24">
        <f t="shared" si="45"/>
        <v>496116366.52999997</v>
      </c>
      <c r="G33" s="24">
        <f>F33-E33</f>
        <v>530764.52999997139</v>
      </c>
      <c r="H33" s="24">
        <f>G33/E33*100</f>
        <v>0.1070984564236738</v>
      </c>
      <c r="I33" s="24"/>
      <c r="J33" s="24">
        <f t="shared" ref="J33" si="46">SUM(J18:J32)</f>
        <v>281190864.54999995</v>
      </c>
      <c r="K33" s="24">
        <f t="shared" ref="K33:M33" si="47">SUM(K18:K32)</f>
        <v>502600000</v>
      </c>
      <c r="L33" s="24">
        <f t="shared" si="47"/>
        <v>167533333.33333337</v>
      </c>
      <c r="M33" s="24">
        <f t="shared" si="47"/>
        <v>156402333.13000003</v>
      </c>
      <c r="N33" s="24">
        <f t="shared" ref="N33" si="48">M33-L33</f>
        <v>-11131000.203333348</v>
      </c>
      <c r="O33" s="24">
        <f t="shared" ref="O33:O36" si="49">N33/L33*100</f>
        <v>-6.6440510565061759</v>
      </c>
      <c r="P33" s="24"/>
      <c r="Q33" s="24">
        <f t="shared" ref="Q33" si="50">SUM(Q18:Q32)</f>
        <v>58021649.059999987</v>
      </c>
      <c r="R33" s="24">
        <f t="shared" ref="R33:T33" si="51">SUM(R18:R32)</f>
        <v>113864780.32999998</v>
      </c>
      <c r="S33" s="24">
        <f t="shared" si="51"/>
        <v>37954926.776666671</v>
      </c>
      <c r="T33" s="24">
        <f t="shared" si="51"/>
        <v>35524267.230000004</v>
      </c>
      <c r="U33" s="24">
        <f t="shared" ref="U33" si="52">T33-S33</f>
        <v>-2430659.5466666669</v>
      </c>
      <c r="V33" s="24">
        <f t="shared" ref="V33:V36" si="53">U33/S33*100</f>
        <v>-6.4040685968625013</v>
      </c>
      <c r="W33" s="24"/>
      <c r="X33" s="24">
        <f t="shared" ref="X33" si="54">SUM(X18:X32)</f>
        <v>50273413.499999993</v>
      </c>
      <c r="Y33" s="24">
        <f t="shared" ref="Y33:AA33" si="55">SUM(Y18:Y32)</f>
        <v>88406180.579999998</v>
      </c>
      <c r="Z33" s="24">
        <f t="shared" si="55"/>
        <v>29468726.859999996</v>
      </c>
      <c r="AA33" s="24">
        <f t="shared" si="55"/>
        <v>27631320.670000002</v>
      </c>
      <c r="AB33" s="24">
        <f t="shared" ref="AB33" si="56">AA33-Z33</f>
        <v>-1837406.1899999939</v>
      </c>
      <c r="AC33" s="24">
        <f t="shared" ref="AC33:AC36" si="57">AB33/Z33*100</f>
        <v>-6.2351054347517003</v>
      </c>
      <c r="AD33" s="24"/>
      <c r="AE33" s="24">
        <f>SUM(AE18:AE32)</f>
        <v>49071714.360000007</v>
      </c>
      <c r="AF33" s="24">
        <f t="shared" ref="AF33:AH33" si="58">SUM(AF18:AF32)</f>
        <v>93211065.00000003</v>
      </c>
      <c r="AG33" s="24">
        <f t="shared" si="58"/>
        <v>31070354.999999993</v>
      </c>
      <c r="AH33" s="24">
        <f t="shared" si="58"/>
        <v>29822643.73</v>
      </c>
      <c r="AI33" s="24">
        <f t="shared" ref="AI33" si="59">AH33-AG33</f>
        <v>-1247711.2699999921</v>
      </c>
      <c r="AJ33" s="24">
        <f t="shared" ref="AJ33:AJ36" si="60">AI33/AG33*100</f>
        <v>-4.0157612296351051</v>
      </c>
      <c r="AK33" s="24"/>
      <c r="AL33" s="24">
        <f>SUM(AL18:AL32)</f>
        <v>27636605.350000001</v>
      </c>
      <c r="AM33" s="24">
        <f t="shared" ref="AM33:AO33" si="61">SUM(AM18:AM32)</f>
        <v>79545612</v>
      </c>
      <c r="AN33" s="24">
        <f t="shared" si="61"/>
        <v>26515204</v>
      </c>
      <c r="AO33" s="24">
        <f t="shared" si="61"/>
        <v>21976084.050000001</v>
      </c>
      <c r="AP33" s="24">
        <f t="shared" ref="AP33" si="62">AO33-AN33</f>
        <v>-4539119.9499999993</v>
      </c>
      <c r="AQ33" s="24">
        <f t="shared" ref="AQ33:AQ36" si="63">AP33/AN33*100</f>
        <v>-17.118932782866764</v>
      </c>
      <c r="AR33" s="24"/>
      <c r="AS33" s="24">
        <f t="shared" ref="AS33" si="64">SUM(AS18:AS32)</f>
        <v>122100975.87999998</v>
      </c>
      <c r="AT33" s="24">
        <f t="shared" ref="AT33:AV33" si="65">SUM(AT18:AT32)</f>
        <v>216674321.30999997</v>
      </c>
      <c r="AU33" s="24">
        <f t="shared" si="65"/>
        <v>72224773.770000011</v>
      </c>
      <c r="AV33" s="24">
        <f t="shared" si="65"/>
        <v>72149386.520000011</v>
      </c>
      <c r="AW33" s="24">
        <f t="shared" ref="AW33" si="66">AV33-AU33</f>
        <v>-75387.25</v>
      </c>
      <c r="AX33" s="24">
        <f t="shared" ref="AX33:AX36" si="67">AW33/AU33*100</f>
        <v>-0.10437865854737172</v>
      </c>
      <c r="AY33" s="24"/>
      <c r="AZ33" s="24">
        <f>SUM(AZ18:AZ32)</f>
        <v>60682503.270000003</v>
      </c>
      <c r="BA33" s="24">
        <f t="shared" ref="BA33:BC33" si="68">SUM(BA18:BA32)</f>
        <v>85717891.49000001</v>
      </c>
      <c r="BB33" s="24">
        <f t="shared" si="68"/>
        <v>28572630.496666666</v>
      </c>
      <c r="BC33" s="24">
        <f t="shared" si="68"/>
        <v>29913743.830000006</v>
      </c>
      <c r="BD33" s="24">
        <f t="shared" ref="BD33" si="69">BC33-BB33</f>
        <v>1341113.3333333395</v>
      </c>
      <c r="BE33" s="24">
        <f t="shared" ref="BE33" si="70">BD33/BB33*100</f>
        <v>4.6936992150225585</v>
      </c>
      <c r="BF33" s="24"/>
      <c r="BG33" s="24">
        <f t="shared" ref="BG33" si="71">SUM(BG18:BG32)</f>
        <v>54938716.980000004</v>
      </c>
      <c r="BH33" s="24">
        <f t="shared" ref="BH33:BJ33" si="72">SUM(BH18:BH32)</f>
        <v>97153138.049999997</v>
      </c>
      <c r="BI33" s="24">
        <f t="shared" si="72"/>
        <v>32384379.350000001</v>
      </c>
      <c r="BJ33" s="24">
        <f t="shared" si="72"/>
        <v>27594628.789999999</v>
      </c>
      <c r="BK33" s="24">
        <f t="shared" ref="BK33" si="73">BJ33-BI33</f>
        <v>-4789750.5600000024</v>
      </c>
      <c r="BL33" s="24">
        <f t="shared" ref="BL33:BL36" si="74">BK33/BI33*100</f>
        <v>-14.790311428339917</v>
      </c>
      <c r="BM33" s="24"/>
      <c r="BN33" s="24">
        <f t="shared" ref="BN33" si="75">SUM(BN18:BN32)</f>
        <v>56674288.729999997</v>
      </c>
      <c r="BO33" s="24">
        <f t="shared" ref="BO33:BQ33" si="76">SUM(BO18:BO32)</f>
        <v>91460035.519999996</v>
      </c>
      <c r="BP33" s="24">
        <f t="shared" si="76"/>
        <v>30486678.506666664</v>
      </c>
      <c r="BQ33" s="24">
        <f t="shared" si="76"/>
        <v>26816620.310000002</v>
      </c>
      <c r="BR33" s="24">
        <f t="shared" ref="BR33" si="77">BQ33-BP33</f>
        <v>-3670058.1966666616</v>
      </c>
      <c r="BS33" s="24">
        <f t="shared" ref="BS33:BS36" si="78">BR33/BP33*100</f>
        <v>-12.038235637457563</v>
      </c>
      <c r="BT33" s="24"/>
      <c r="BU33" s="24">
        <f t="shared" ref="BU33" si="79">SUM(BU18:BU32)</f>
        <v>55570962.609999999</v>
      </c>
      <c r="BV33" s="24">
        <f t="shared" ref="BV33:BX33" si="80">SUM(BV18:BV32)</f>
        <v>93665030</v>
      </c>
      <c r="BW33" s="24">
        <f t="shared" si="80"/>
        <v>31221676.666666668</v>
      </c>
      <c r="BX33" s="24">
        <f t="shared" si="80"/>
        <v>31506031.850000001</v>
      </c>
      <c r="BY33" s="24">
        <f t="shared" ref="BY33" si="81">BX33-BW33</f>
        <v>284355.18333333358</v>
      </c>
      <c r="BZ33" s="24">
        <f t="shared" ref="BZ33:BZ36" si="82">BY33/BW33*100</f>
        <v>0.91076205281736489</v>
      </c>
      <c r="CA33" s="24"/>
      <c r="CB33" s="24">
        <f t="shared" ref="CB33" si="83">SUM(CB18:CB32)</f>
        <v>80912190</v>
      </c>
      <c r="CC33" s="24">
        <f t="shared" ref="CC33:CD33" si="84">SUM(CC18:CC32)</f>
        <v>155289475.07999998</v>
      </c>
      <c r="CD33" s="24">
        <f t="shared" si="84"/>
        <v>51763158.359999999</v>
      </c>
      <c r="CE33" s="24">
        <f>SUM(CE18:CE32)</f>
        <v>49793966.589999989</v>
      </c>
      <c r="CF33" s="24">
        <f t="shared" ref="CF33" si="85">CE33-CD33</f>
        <v>-1969191.7700000107</v>
      </c>
      <c r="CG33" s="24">
        <f t="shared" ref="CG33:CG36" si="86">CF33/CD33*100</f>
        <v>-3.8042341935644028</v>
      </c>
      <c r="CH33" s="24"/>
      <c r="CI33" s="24">
        <f t="shared" ref="CI33" si="87">SUM(CI18:CI32)</f>
        <v>16804116.619999997</v>
      </c>
      <c r="CJ33" s="24">
        <f t="shared" ref="CJ33:CL33" si="88">SUM(CJ18:CJ32)</f>
        <v>52457800</v>
      </c>
      <c r="CK33" s="24">
        <f t="shared" si="88"/>
        <v>17485933.333333336</v>
      </c>
      <c r="CL33" s="24">
        <f t="shared" si="88"/>
        <v>15232069.289999997</v>
      </c>
      <c r="CM33" s="24">
        <f t="shared" ref="CM33" si="89">CL33-CK33</f>
        <v>-2253864.0433333386</v>
      </c>
      <c r="CN33" s="24">
        <f t="shared" ref="CN33:CN36" si="90">CM33/CK33*100</f>
        <v>-12.88958387503863</v>
      </c>
      <c r="CO33" s="24"/>
      <c r="CP33" s="24">
        <f t="shared" ref="CP33" si="91">SUM(CP18:CP32)</f>
        <v>60709194.980000004</v>
      </c>
      <c r="CQ33" s="24">
        <f t="shared" ref="CQ33:CS33" si="92">SUM(CQ18:CQ32)</f>
        <v>120077890.48</v>
      </c>
      <c r="CR33" s="24">
        <f t="shared" si="92"/>
        <v>40025963.493333332</v>
      </c>
      <c r="CS33" s="24">
        <f t="shared" si="92"/>
        <v>37707755.859999999</v>
      </c>
      <c r="CT33" s="24">
        <f t="shared" ref="CT33" si="93">CS33-CR33</f>
        <v>-2318207.6333333328</v>
      </c>
      <c r="CU33" s="24">
        <f t="shared" ref="CU33:CU36" si="94">CT33/CR33*100</f>
        <v>-5.7917597254578279</v>
      </c>
      <c r="CV33" s="24"/>
      <c r="CW33" s="24">
        <f t="shared" ref="CW33" si="95">SUM(CW18:CW32)</f>
        <v>22767572.179999996</v>
      </c>
      <c r="CX33" s="24">
        <f t="shared" ref="CX33:CZ33" si="96">SUM(CX18:CX32)</f>
        <v>56396070.269999996</v>
      </c>
      <c r="CY33" s="24">
        <f t="shared" si="96"/>
        <v>18798690.090000004</v>
      </c>
      <c r="CZ33" s="24">
        <f t="shared" si="96"/>
        <v>17794433.249999996</v>
      </c>
      <c r="DA33" s="24">
        <f t="shared" ref="DA33" si="97">CZ33-CY33</f>
        <v>-1004256.8400000073</v>
      </c>
      <c r="DB33" s="24">
        <f t="shared" ref="DB33:DB36" si="98">DA33/CY33*100</f>
        <v>-5.3421639230821913</v>
      </c>
      <c r="DC33" s="24"/>
      <c r="DD33" s="24">
        <f t="shared" ref="DD33" si="99">SUM(DD18:DD32)</f>
        <v>22270156.990000002</v>
      </c>
      <c r="DE33" s="24">
        <f t="shared" ref="DE33:DF33" si="100">SUM(DE18:DE32)</f>
        <v>61895000</v>
      </c>
      <c r="DF33" s="24">
        <f t="shared" si="100"/>
        <v>20631666.666666668</v>
      </c>
      <c r="DG33" s="24">
        <f>SUM(DG18:DG32)</f>
        <v>19447770.59</v>
      </c>
      <c r="DH33" s="24">
        <f t="shared" ref="DH33" si="101">DG33-DF33</f>
        <v>-1183896.0766666681</v>
      </c>
      <c r="DI33" s="24">
        <f t="shared" ref="DI33:DI36" si="102">DH33/DF33*100</f>
        <v>-5.7382474028596882</v>
      </c>
      <c r="DJ33" s="24"/>
      <c r="DK33" s="24">
        <f t="shared" ref="DK33" si="103">SUM(DK18:DK32)</f>
        <v>2295945521.6400003</v>
      </c>
      <c r="DL33" s="24">
        <f t="shared" ref="DL33:DN33" si="104">SUM(DL18:DL32)</f>
        <v>3396571096.1100001</v>
      </c>
      <c r="DM33" s="24">
        <f t="shared" si="104"/>
        <v>1131723698.7033331</v>
      </c>
      <c r="DN33" s="24">
        <f t="shared" si="104"/>
        <v>1095429422.22</v>
      </c>
      <c r="DO33" s="24">
        <f t="shared" ref="DO33" si="105">DN33-DM33</f>
        <v>-36294276.483333111</v>
      </c>
      <c r="DP33" s="24">
        <f t="shared" ref="DP33:DP35" si="106">DO33/DM33*100</f>
        <v>-3.2069909400074508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107">SUM(D5:D15)</f>
        <v>1435876000</v>
      </c>
      <c r="E34" s="17">
        <f t="shared" si="107"/>
        <v>478625333.33333331</v>
      </c>
      <c r="F34" s="17">
        <f>SUM(F5:F15)</f>
        <v>592753189.45000005</v>
      </c>
      <c r="G34" s="17">
        <f t="shared" si="107"/>
        <v>114127856.11666664</v>
      </c>
      <c r="H34" s="17">
        <f>SUM(H5:H15)</f>
        <v>159.85608461177384</v>
      </c>
      <c r="I34" s="17">
        <f t="shared" si="107"/>
        <v>0</v>
      </c>
      <c r="J34" s="17">
        <f t="shared" si="107"/>
        <v>272479793.69</v>
      </c>
      <c r="K34" s="17">
        <f t="shared" si="107"/>
        <v>449450000</v>
      </c>
      <c r="L34" s="17">
        <f t="shared" si="107"/>
        <v>149816666.66666666</v>
      </c>
      <c r="M34" s="17">
        <f t="shared" si="107"/>
        <v>184477892.15999997</v>
      </c>
      <c r="N34" s="17">
        <f t="shared" si="107"/>
        <v>34661225.49333334</v>
      </c>
      <c r="O34" s="17">
        <f t="shared" si="107"/>
        <v>63.36238466058461</v>
      </c>
      <c r="P34" s="17">
        <f t="shared" si="107"/>
        <v>0</v>
      </c>
      <c r="Q34" s="17">
        <f t="shared" si="107"/>
        <v>57160248.239999995</v>
      </c>
      <c r="R34" s="17">
        <f t="shared" si="107"/>
        <v>113286170</v>
      </c>
      <c r="S34" s="17">
        <f t="shared" si="107"/>
        <v>37762056.666666664</v>
      </c>
      <c r="T34" s="17">
        <f t="shared" si="107"/>
        <v>46185485.20000001</v>
      </c>
      <c r="U34" s="17">
        <f t="shared" si="107"/>
        <v>8423428.5333333351</v>
      </c>
      <c r="V34" s="17">
        <f t="shared" si="107"/>
        <v>147.22593461464572</v>
      </c>
      <c r="W34" s="17">
        <f t="shared" si="107"/>
        <v>0</v>
      </c>
      <c r="X34" s="17">
        <f t="shared" si="107"/>
        <v>49345509.839999996</v>
      </c>
      <c r="Y34" s="17">
        <f t="shared" si="107"/>
        <v>86936306.349999994</v>
      </c>
      <c r="Z34" s="17">
        <f t="shared" si="107"/>
        <v>28978768.783333331</v>
      </c>
      <c r="AA34" s="17">
        <f t="shared" si="107"/>
        <v>36016617.5</v>
      </c>
      <c r="AB34" s="17">
        <f t="shared" si="107"/>
        <v>7037848.7166666668</v>
      </c>
      <c r="AC34" s="17">
        <f t="shared" si="107"/>
        <v>491.81065452816256</v>
      </c>
      <c r="AD34" s="17">
        <f t="shared" si="107"/>
        <v>0</v>
      </c>
      <c r="AE34" s="17">
        <f t="shared" si="107"/>
        <v>47846991.499999993</v>
      </c>
      <c r="AF34" s="17">
        <f t="shared" si="107"/>
        <v>92812470.489999995</v>
      </c>
      <c r="AG34" s="17">
        <f t="shared" si="107"/>
        <v>30937490.163333338</v>
      </c>
      <c r="AH34" s="17">
        <f t="shared" si="107"/>
        <v>37176688.600000001</v>
      </c>
      <c r="AI34" s="17">
        <f t="shared" si="107"/>
        <v>6239198.4366666665</v>
      </c>
      <c r="AJ34" s="17">
        <f t="shared" si="107"/>
        <v>-70.477147453889927</v>
      </c>
      <c r="AK34" s="17">
        <f t="shared" si="107"/>
        <v>0</v>
      </c>
      <c r="AL34" s="17">
        <f t="shared" si="107"/>
        <v>27056680.959999997</v>
      </c>
      <c r="AM34" s="17">
        <f t="shared" si="107"/>
        <v>77186360</v>
      </c>
      <c r="AN34" s="17">
        <f t="shared" si="107"/>
        <v>25728786.666666668</v>
      </c>
      <c r="AO34" s="17">
        <f t="shared" si="107"/>
        <v>25611720.230000004</v>
      </c>
      <c r="AP34" s="17">
        <f t="shared" si="107"/>
        <v>-117066.43666666717</v>
      </c>
      <c r="AQ34" s="17">
        <f t="shared" si="107"/>
        <v>807.35150099714656</v>
      </c>
      <c r="AR34" s="17">
        <f t="shared" si="107"/>
        <v>0</v>
      </c>
      <c r="AS34" s="17">
        <f t="shared" si="107"/>
        <v>119868799.72</v>
      </c>
      <c r="AT34" s="17">
        <f t="shared" si="107"/>
        <v>220450000</v>
      </c>
      <c r="AU34" s="17">
        <f t="shared" si="107"/>
        <v>73483333.333333328</v>
      </c>
      <c r="AV34" s="17">
        <f t="shared" si="107"/>
        <v>84180839.890000015</v>
      </c>
      <c r="AW34" s="17">
        <f t="shared" si="107"/>
        <v>10697506.556666667</v>
      </c>
      <c r="AX34" s="17">
        <f t="shared" si="107"/>
        <v>-57.139699758235295</v>
      </c>
      <c r="AY34" s="17">
        <f t="shared" si="107"/>
        <v>0</v>
      </c>
      <c r="AZ34" s="17">
        <f t="shared" si="107"/>
        <v>54485729.910000004</v>
      </c>
      <c r="BA34" s="17">
        <f t="shared" si="107"/>
        <v>81722261.719999999</v>
      </c>
      <c r="BB34" s="17">
        <f t="shared" si="107"/>
        <v>27240753.906666666</v>
      </c>
      <c r="BC34" s="17">
        <f t="shared" si="107"/>
        <v>33847447.219999991</v>
      </c>
      <c r="BD34" s="17">
        <f t="shared" si="107"/>
        <v>6606693.3133333335</v>
      </c>
      <c r="BE34" s="17">
        <f t="shared" si="107"/>
        <v>553.05576864355885</v>
      </c>
      <c r="BF34" s="17">
        <f t="shared" si="107"/>
        <v>0</v>
      </c>
      <c r="BG34" s="17">
        <f t="shared" si="107"/>
        <v>54113675.25</v>
      </c>
      <c r="BH34" s="17">
        <f t="shared" si="107"/>
        <v>98099740.50999999</v>
      </c>
      <c r="BI34" s="17">
        <f t="shared" si="107"/>
        <v>32699913.50333333</v>
      </c>
      <c r="BJ34" s="17">
        <f t="shared" si="107"/>
        <v>33236515.190000001</v>
      </c>
      <c r="BK34" s="17">
        <f t="shared" si="107"/>
        <v>536601.6866666663</v>
      </c>
      <c r="BL34" s="17">
        <f t="shared" si="107"/>
        <v>-253.17161495692221</v>
      </c>
      <c r="BM34" s="17">
        <f t="shared" si="107"/>
        <v>0</v>
      </c>
      <c r="BN34" s="17">
        <f t="shared" si="107"/>
        <v>55874683.989999995</v>
      </c>
      <c r="BO34" s="17">
        <f t="shared" si="107"/>
        <v>94160000</v>
      </c>
      <c r="BP34" s="17">
        <f t="shared" ref="BP34:DP34" si="108">SUM(BP5:BP15)</f>
        <v>31386666.666666664</v>
      </c>
      <c r="BQ34" s="17">
        <f t="shared" si="108"/>
        <v>39745954.280000001</v>
      </c>
      <c r="BR34" s="17">
        <f t="shared" si="108"/>
        <v>8359287.6133333333</v>
      </c>
      <c r="BS34" s="17">
        <f t="shared" si="108"/>
        <v>20.065289143252592</v>
      </c>
      <c r="BT34" s="17">
        <f t="shared" si="108"/>
        <v>0</v>
      </c>
      <c r="BU34" s="17">
        <f t="shared" si="108"/>
        <v>49850569.269999996</v>
      </c>
      <c r="BV34" s="17">
        <f t="shared" si="108"/>
        <v>88622330</v>
      </c>
      <c r="BW34" s="17">
        <f t="shared" si="108"/>
        <v>29540776.666666664</v>
      </c>
      <c r="BX34" s="17">
        <f>SUM(BX5:BX14)</f>
        <v>40758649.069999993</v>
      </c>
      <c r="BY34" s="17">
        <f t="shared" si="108"/>
        <v>11224321.803333335</v>
      </c>
      <c r="BZ34" s="17">
        <f t="shared" si="108"/>
        <v>194.65428328315235</v>
      </c>
      <c r="CA34" s="17">
        <f t="shared" si="108"/>
        <v>0</v>
      </c>
      <c r="CB34" s="17">
        <f t="shared" si="108"/>
        <v>73811339.25</v>
      </c>
      <c r="CC34" s="17">
        <f t="shared" si="108"/>
        <v>166279316.02000001</v>
      </c>
      <c r="CD34" s="17">
        <f t="shared" si="108"/>
        <v>55426438.673333332</v>
      </c>
      <c r="CE34" s="17">
        <f t="shared" si="108"/>
        <v>73556622.590000018</v>
      </c>
      <c r="CF34" s="17">
        <f t="shared" si="108"/>
        <v>18130183.916666668</v>
      </c>
      <c r="CG34" s="17">
        <f t="shared" si="108"/>
        <v>214.6569491579246</v>
      </c>
      <c r="CH34" s="17">
        <f t="shared" si="108"/>
        <v>0</v>
      </c>
      <c r="CI34" s="17">
        <f t="shared" si="108"/>
        <v>16544840.799999999</v>
      </c>
      <c r="CJ34" s="17">
        <f t="shared" si="108"/>
        <v>49612200</v>
      </c>
      <c r="CK34" s="17">
        <f t="shared" si="108"/>
        <v>16537399.999999998</v>
      </c>
      <c r="CL34" s="17">
        <f t="shared" si="108"/>
        <v>19778867.579999998</v>
      </c>
      <c r="CM34" s="17">
        <f t="shared" si="108"/>
        <v>3241467.5799999996</v>
      </c>
      <c r="CN34" s="17">
        <f t="shared" si="108"/>
        <v>269.11250176846414</v>
      </c>
      <c r="CO34" s="17">
        <f t="shared" si="108"/>
        <v>0</v>
      </c>
      <c r="CP34" s="17">
        <f t="shared" si="108"/>
        <v>59517065.350000001</v>
      </c>
      <c r="CQ34" s="17">
        <f t="shared" si="108"/>
        <v>117479731.31999999</v>
      </c>
      <c r="CR34" s="17">
        <f t="shared" si="108"/>
        <v>39159910.440000005</v>
      </c>
      <c r="CS34" s="17">
        <f t="shared" si="108"/>
        <v>46535397.25</v>
      </c>
      <c r="CT34" s="17">
        <f t="shared" si="108"/>
        <v>7375486.8099999996</v>
      </c>
      <c r="CU34" s="17">
        <f t="shared" si="108"/>
        <v>124.53714971252742</v>
      </c>
      <c r="CV34" s="17">
        <f t="shared" si="108"/>
        <v>0</v>
      </c>
      <c r="CW34" s="17">
        <f t="shared" si="108"/>
        <v>22417802.880000003</v>
      </c>
      <c r="CX34" s="17">
        <f t="shared" si="108"/>
        <v>54809001</v>
      </c>
      <c r="CY34" s="17">
        <f t="shared" si="108"/>
        <v>18269667</v>
      </c>
      <c r="CZ34" s="17">
        <f t="shared" si="108"/>
        <v>21753449.339999996</v>
      </c>
      <c r="DA34" s="17">
        <f t="shared" si="108"/>
        <v>3483782.3400000012</v>
      </c>
      <c r="DB34" s="17">
        <f t="shared" si="108"/>
        <v>11368721.160092635</v>
      </c>
      <c r="DC34" s="17">
        <f t="shared" si="108"/>
        <v>0</v>
      </c>
      <c r="DD34" s="17">
        <f t="shared" si="108"/>
        <v>21875542.419999998</v>
      </c>
      <c r="DE34" s="17">
        <f t="shared" si="108"/>
        <v>61745000</v>
      </c>
      <c r="DF34" s="17">
        <f t="shared" si="108"/>
        <v>20581666.666666664</v>
      </c>
      <c r="DG34" s="17">
        <f t="shared" si="108"/>
        <v>22990822.359999996</v>
      </c>
      <c r="DH34" s="17">
        <f t="shared" si="108"/>
        <v>2409155.6933333334</v>
      </c>
      <c r="DI34" s="17">
        <f t="shared" si="108"/>
        <v>105.17433428281296</v>
      </c>
      <c r="DJ34" s="17">
        <f t="shared" si="108"/>
        <v>0</v>
      </c>
      <c r="DK34" s="17">
        <f t="shared" si="108"/>
        <v>2186838895.0300002</v>
      </c>
      <c r="DL34" s="17">
        <f>SUM(DL5:DL15)</f>
        <v>3109030230.2599998</v>
      </c>
      <c r="DM34" s="17">
        <f t="shared" si="108"/>
        <v>1036343410.0866666</v>
      </c>
      <c r="DN34" s="17">
        <f t="shared" si="108"/>
        <v>1324293300.8400002</v>
      </c>
      <c r="DO34" s="17">
        <f t="shared" si="108"/>
        <v>287949890.75333357</v>
      </c>
      <c r="DP34" s="17">
        <f t="shared" si="108"/>
        <v>260.20499078443487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1382242806</v>
      </c>
      <c r="E35" s="17">
        <f>SUM(E18,E19,E20,E21,E22,E23,E24,E25,E26,E27,E28,E30,E31)</f>
        <v>460747602</v>
      </c>
      <c r="F35" s="17">
        <f>SUM(F18,F19,F20,F21,F22,F23,F24,F25,F26,F27,F28,F30,F31)</f>
        <v>465480549.46999997</v>
      </c>
      <c r="G35" s="17">
        <f>SUM(G18,G19,G20,G21,G22,G23,G24,G25,G26,G27,G28,G30,G31)</f>
        <v>4732947.4699999988</v>
      </c>
      <c r="H35" s="24">
        <f>G35/E35*100</f>
        <v>1.0272321439016407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447500000</v>
      </c>
      <c r="L35" s="17">
        <f t="shared" ref="L35:N35" si="109">SUM(L18,L19,L20,L21,L22,L23,L24,L25,L26,L27,L28,L30,L31)</f>
        <v>149166666.66666669</v>
      </c>
      <c r="M35" s="17">
        <f t="shared" si="109"/>
        <v>141255883.29000002</v>
      </c>
      <c r="N35" s="17">
        <f t="shared" si="109"/>
        <v>-7910783.376666666</v>
      </c>
      <c r="O35" s="24">
        <f t="shared" si="49"/>
        <v>-5.3033184648044687</v>
      </c>
      <c r="P35" s="17">
        <f t="shared" ref="P35" si="110">SUM(P18,P19,P20,P21,P22,P23,P24,P25,P26,P27,P28,P30,P31)</f>
        <v>0</v>
      </c>
      <c r="Q35" s="17">
        <f t="shared" ref="Q35:U35" si="111">SUM(Q18,Q19,Q20,Q21,Q22,Q23,Q24,Q25,Q26,Q27,Q28,Q30,Q31,Q32)</f>
        <v>56211151.61999999</v>
      </c>
      <c r="R35" s="17">
        <f t="shared" si="111"/>
        <v>110372621.75999999</v>
      </c>
      <c r="S35" s="17">
        <f t="shared" si="111"/>
        <v>36790873.920000002</v>
      </c>
      <c r="T35" s="17">
        <f t="shared" si="111"/>
        <v>34446490.07</v>
      </c>
      <c r="U35" s="17">
        <f t="shared" si="111"/>
        <v>-2344383.8499999996</v>
      </c>
      <c r="V35" s="24">
        <f t="shared" si="53"/>
        <v>-6.3721885353899177</v>
      </c>
      <c r="W35" s="17">
        <f t="shared" ref="W35" si="112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78529007.109999999</v>
      </c>
      <c r="Z35" s="17">
        <f>SUM(Z18,Z19,Z20,Z21,Z22,Z23,Z24,Z25,Z26,Z27,Z28,Z30,Z31,Z32)</f>
        <v>26176335.703333329</v>
      </c>
      <c r="AA35" s="17">
        <f>SUM(AA18,AA19,AA20,AA21,AA22,AA23,AA24,AA25,AA26,AA27,AA28,AA30,AA31,AA32)</f>
        <v>24911579.640000001</v>
      </c>
      <c r="AB35" s="17">
        <f>SUM(AB18,AB19,AB20,AB21,AB22,AB23,AB24,AB25,AB26,AB27,AB28,AB30,AB31,AB32)</f>
        <v>-1264756.0633333332</v>
      </c>
      <c r="AC35" s="24">
        <f t="shared" si="57"/>
        <v>-4.831677273959615</v>
      </c>
      <c r="AD35" s="17">
        <f t="shared" ref="AD35" si="113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14">SUM(AF18,AF19,AF20,AF21,AF22,AF23,AF24,AF25,AF26,AF27,AF28,AF30,AF31,AF32)</f>
        <v>88037333.280000031</v>
      </c>
      <c r="AG35" s="17">
        <f t="shared" si="114"/>
        <v>29345777.759999994</v>
      </c>
      <c r="AH35" s="17">
        <f t="shared" si="114"/>
        <v>28098066.490000002</v>
      </c>
      <c r="AI35" s="17">
        <f t="shared" si="114"/>
        <v>-1247711.27</v>
      </c>
      <c r="AJ35" s="24">
        <f t="shared" si="60"/>
        <v>-4.2517573744482702</v>
      </c>
      <c r="AK35" s="17">
        <f t="shared" ref="AK35" si="115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76275612</v>
      </c>
      <c r="AN35" s="17">
        <f>SUM(AN18,AN19,AN20,AN21,AN22,AN23,AN24,AN25,AN26,AN27,AN28,AN30,AN31,AN32)</f>
        <v>25425204</v>
      </c>
      <c r="AO35" s="17">
        <f>SUM(AO18,AO19,AO20,AO21,AO22,AO23,AO24,AO25,AO26,AO27,AO28,AO30,AO31,AO32)</f>
        <v>21059101.5</v>
      </c>
      <c r="AP35" s="17">
        <f t="shared" ref="AP35" si="116">SUM(AP18,AP19,AP20,AP21,AP22,AP23,AP24,AP25,AP26,AP27,AP28,AP30,AP31,AP32)</f>
        <v>-4366102.5000000009</v>
      </c>
      <c r="AQ35" s="24">
        <f t="shared" si="63"/>
        <v>-17.172340092138498</v>
      </c>
      <c r="AR35" s="17">
        <f t="shared" ref="AR35" si="117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212413321.30999997</v>
      </c>
      <c r="AU35" s="17">
        <f>SUM(AU18,AU19,AU20,AU21,AU22,AU23,AU24,AU25,AU26,AU27,AU28,AU30,AU31,AU32)</f>
        <v>70804440.436666667</v>
      </c>
      <c r="AV35" s="17">
        <f>SUM(AV18,AV19,AV20,AV21,AV22,AV23,AV24,AV25,AV26,AV27,AV28,AV30,AV31,AV32)</f>
        <v>65924502.210000008</v>
      </c>
      <c r="AW35" s="17">
        <f>SUM(AW18,AW19,AW20,AW21,AW22,AW23,AW24,AW25,AW26,AW27,AW28,AW30,AW31,AW32)</f>
        <v>-4879938.2266666666</v>
      </c>
      <c r="AX35" s="24">
        <f t="shared" si="67"/>
        <v>-6.8921358555635877</v>
      </c>
      <c r="AY35" s="17">
        <f t="shared" ref="AY35" si="118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19">SUM(BA18,BA19,BA20,BA21,BA22,BA23,BA24,BA25,BA26,BA27,BA28,BA30,BA31,BA32)</f>
        <v>81055891.49000001</v>
      </c>
      <c r="BB35" s="17">
        <f>SUM(BB18,BB19,BB20,BB21,BB22,BB23,BB24,BB25,BB26,BB27,BB28,BB30,BB31,BB32)</f>
        <v>27018630.496666666</v>
      </c>
      <c r="BC35" s="17">
        <f>SUM(BC18,BC19,BC20,BC21,BC22,BC23,BC24,BC25,BC26,BC27,BC28,BC30,BC31,BC32)</f>
        <v>29094799.370000005</v>
      </c>
      <c r="BD35" s="17">
        <f>SUM(BD18,BD19,BD20,BD21,BD22,BD23,BD24,BD25,BD26,BD27,BD28,BD30,BD31,BD32)</f>
        <v>2076168.8733333333</v>
      </c>
      <c r="BE35" s="24">
        <f>BD35/BB35*100</f>
        <v>7.6842120979798505</v>
      </c>
      <c r="BF35" s="17">
        <f t="shared" ref="BF35" si="120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90885495.219999999</v>
      </c>
      <c r="BI35" s="17">
        <f>SUM(BI18,BI19,BI20,BI21,BI22,BI23,BI24,BI25,BI26,BI27,BI28,BI30,BI31,BI32)</f>
        <v>30295165.073333334</v>
      </c>
      <c r="BJ35" s="17">
        <f>SUM(BJ18,BJ19,BJ20,BJ21,BJ22,BJ23,BJ24,BJ25,BJ26,BJ27,BJ28,BJ30,BJ31,BJ32)</f>
        <v>25543002.039999999</v>
      </c>
      <c r="BK35" s="17">
        <f t="shared" ref="BK35" si="121">SUM(BK18,BK19,BK20,BK21,BK22,BK23,BK24,BK25,BK26,BK27,BK28,BK30,BK31,BK32)</f>
        <v>-4752163.0333333332</v>
      </c>
      <c r="BL35" s="24">
        <f t="shared" si="74"/>
        <v>-15.68620940612178</v>
      </c>
      <c r="BM35" s="17">
        <f t="shared" ref="BM35" si="122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88960035.519999996</v>
      </c>
      <c r="BP35" s="17">
        <f>SUM(BP18,BP19,BP20,BP21,BP22,BP23,BP24,BP25,BP26,BP27,BP28,BP30,BP31,BP32)</f>
        <v>29653345.173333332</v>
      </c>
      <c r="BQ35" s="17">
        <f>SUM(BQ18,BQ19,BQ20,BQ21,BQ22,BQ23,BQ24,BQ25,BQ26,BQ27,BQ28,BQ30,BQ31,BQ32)</f>
        <v>25609227.270000003</v>
      </c>
      <c r="BR35" s="17">
        <f>SUM(BR18,BR19,BR20,BR21,BR22,BR23,BR24,BR25,BR26,BR27,BR28,BR30,BR31,BR32)</f>
        <v>-4044117.9033333329</v>
      </c>
      <c r="BS35" s="24">
        <f t="shared" si="78"/>
        <v>-13.637982088341683</v>
      </c>
      <c r="BT35" s="17">
        <f t="shared" ref="BT35" si="123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87498030</v>
      </c>
      <c r="BW35" s="17">
        <f>SUM(BW18,BW19,BW20,BW21,BW22,BW23,BW24,BW25,BW26,BW27,BW28,BW30,BW31,BW32)</f>
        <v>29166010</v>
      </c>
      <c r="BX35" s="17">
        <f>SUM(BX18,BX19,BX20,BX21,BX22,BX23,BX24,BX25,BX26,BX27,BX28,BX30,BX31,BX32)</f>
        <v>29341895.329999998</v>
      </c>
      <c r="BY35" s="17">
        <f t="shared" ref="BY35" si="124">SUM(BY18,BY19,BY20,BY21,BY22,BY23,BY24,BY25,BY26,BY27,BY28,BY30,BY31,BY32)</f>
        <v>175885.33000000005</v>
      </c>
      <c r="BZ35" s="24">
        <f t="shared" si="82"/>
        <v>0.60304899436021597</v>
      </c>
      <c r="CA35" s="17">
        <f t="shared" ref="CA35" si="125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139186803.16000003</v>
      </c>
      <c r="CD35" s="17">
        <f>SUM(CD18,CD19,CD20,CD21,CD22,CD23,CD24,CD25,CD26,CD27,CD28,CD30,CD31,CD32)</f>
        <v>46395601.053333335</v>
      </c>
      <c r="CE35" s="17">
        <f>SUM(CE18,CE19,CE20,CE21,CE22,CE23,CE24,CE25,CE26,CE27,CE28,CE30,CE31,CE32)</f>
        <v>46511409.319999993</v>
      </c>
      <c r="CF35" s="17">
        <f t="shared" ref="CF35" si="126">SUM(CF18,CF19,CF20,CF21,CF22,CF23,CF24,CF25,CF26,CF27,CF28,CF30,CF31,CF32)</f>
        <v>115808.2666666666</v>
      </c>
      <c r="CG35" s="24">
        <f t="shared" si="86"/>
        <v>0.24961044589882783</v>
      </c>
      <c r="CH35" s="17">
        <f t="shared" ref="CH35" si="127">SUM(CH18,CH19,CH20,CH21,CH22,CH23,CH24,CH25,CH26,CH27,CH28,CH30,CH31)</f>
        <v>0</v>
      </c>
      <c r="CI35" s="17">
        <f t="shared" ref="CI35:CM35" si="128">SUM(CI18,CI19,CI20,CI21,CI22,CI23,CI24,CI25,CI26,CI27,CI28,CI30,CI31,CI32)</f>
        <v>15819580.369999997</v>
      </c>
      <c r="CJ35" s="17">
        <f t="shared" si="128"/>
        <v>49527800</v>
      </c>
      <c r="CK35" s="17">
        <f t="shared" si="128"/>
        <v>16509266.66666667</v>
      </c>
      <c r="CL35" s="17">
        <f t="shared" si="128"/>
        <v>14298631.349999998</v>
      </c>
      <c r="CM35" s="17">
        <f t="shared" si="128"/>
        <v>-2210635.3166666664</v>
      </c>
      <c r="CN35" s="24">
        <f t="shared" si="90"/>
        <v>-13.390269606160576</v>
      </c>
      <c r="CO35" s="17">
        <f t="shared" ref="CO35" si="129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112377256.34</v>
      </c>
      <c r="CR35" s="17">
        <f>SUM(CR18,CR19,CR20,CR21,CR22,CR23,CR24,CR25,CR26,CR27,CR28,CR30,CR31,CR32)</f>
        <v>37459085.446666673</v>
      </c>
      <c r="CS35" s="17">
        <f>SUM(CS18,CS19,CS20,CS21,CS22,CS23,CS24,CS25,CS26,CS27,CS28,CS30,CS31,CS32)</f>
        <v>35225348.420000002</v>
      </c>
      <c r="CT35" s="17">
        <f t="shared" ref="CT35" si="130">SUM(CT18,CT19,CT20,CT21,CT22,CT23,CT24,CT25,CT26,CT27,CT28,CT30,CT31,CT32)</f>
        <v>-2233737.0266666668</v>
      </c>
      <c r="CU35" s="24">
        <f t="shared" si="94"/>
        <v>-5.9631381813819422</v>
      </c>
      <c r="CV35" s="17">
        <f t="shared" ref="CV35" si="131">SUM(CV18,CV19,CV20,CV21,CV22,CV23,CV24,CV25,CV26,CV27,CV28,CV30,CV31)</f>
        <v>0</v>
      </c>
      <c r="CW35" s="17">
        <f t="shared" ref="CW35:DA35" si="132">SUM(CW18,CW19,CW20,CW21,CW22,CW23,CW24,CW25,CW26,CW27,CW28,CW30,CW31,CW32)</f>
        <v>20931963.449999996</v>
      </c>
      <c r="CX35" s="17">
        <f t="shared" si="132"/>
        <v>51832300</v>
      </c>
      <c r="CY35" s="17">
        <f t="shared" si="132"/>
        <v>17277433.333333336</v>
      </c>
      <c r="CZ35" s="17">
        <f t="shared" si="132"/>
        <v>15305682.029999997</v>
      </c>
      <c r="DA35" s="17">
        <f t="shared" si="132"/>
        <v>-1971751.3033333332</v>
      </c>
      <c r="DB35" s="24">
        <f t="shared" si="98"/>
        <v>-11.412292933171013</v>
      </c>
      <c r="DC35" s="17">
        <f t="shared" ref="DC35" si="133">SUM(DC18,DC19,DC20,DC21,DC22,DC23,DC24,DC25,DC26,DC27,DC28,DC30,DC31)</f>
        <v>0</v>
      </c>
      <c r="DD35" s="17">
        <f t="shared" ref="DD35:DH35" si="134">SUM(DD18,DD19,DD20,DD21,DD22,DD23,DD24,DD25,DD26,DD27,DD28,DD30,DD31,DD32)</f>
        <v>20797553.970000003</v>
      </c>
      <c r="DE35" s="17">
        <f>SUM(DE18,DE19,DE20,DE21,DE22,DE23,DE24,DE25,DE26,DE27,DE28,DE30,DE31,DE32)</f>
        <v>57895000</v>
      </c>
      <c r="DF35" s="17">
        <f t="shared" si="134"/>
        <v>19298333.333333336</v>
      </c>
      <c r="DG35" s="17">
        <f t="shared" si="134"/>
        <v>18144683.59</v>
      </c>
      <c r="DH35" s="17">
        <f t="shared" si="134"/>
        <v>-1153649.7433333334</v>
      </c>
      <c r="DI35" s="24">
        <f t="shared" si="102"/>
        <v>-5.9779760428361683</v>
      </c>
      <c r="DJ35" s="17">
        <f t="shared" ref="DJ35" si="135">SUM(DJ18,DJ19,DJ20,DJ21,DJ22,DJ23,DJ24,DJ25,DJ26,DJ27,DJ28,DJ30,DJ31)</f>
        <v>0</v>
      </c>
      <c r="DK35" s="17">
        <f t="shared" ref="DK35:DO35" si="136">SUM(DK18,DK19,DK20,DK21,DK22,DK23,DK24,DK25,DK26,DK27,DK28,DK30,DK31,DK32)</f>
        <v>2159924676.6199999</v>
      </c>
      <c r="DL35" s="17">
        <f t="shared" si="136"/>
        <v>3201089313.1900001</v>
      </c>
      <c r="DM35" s="17">
        <f t="shared" si="136"/>
        <v>1051563104.3966666</v>
      </c>
      <c r="DN35" s="17">
        <f>SUM(DN18,DN19,DN20,DN21,DN22,DN23,DN24,DN25,DN26,DN27,DN28,DN30,DN31,DN32)</f>
        <v>1020323814.13</v>
      </c>
      <c r="DO35" s="17">
        <f t="shared" si="136"/>
        <v>-31239290.266666591</v>
      </c>
      <c r="DP35" s="24">
        <f t="shared" si="106"/>
        <v>-2.9707480355722549</v>
      </c>
      <c r="DQ35" s="17">
        <f t="shared" ref="DQ35" si="137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53633194</v>
      </c>
      <c r="E36" s="17">
        <f>E34-E35</f>
        <v>17877731.333333313</v>
      </c>
      <c r="F36" s="17">
        <f>F34-F35</f>
        <v>127272639.98000008</v>
      </c>
      <c r="G36" s="17">
        <f>G34-G35</f>
        <v>109394908.64666665</v>
      </c>
      <c r="H36" s="24">
        <f>G36/E36*100</f>
        <v>611.90598855626672</v>
      </c>
      <c r="I36" s="17"/>
      <c r="J36" s="17">
        <f>J34-J35</f>
        <v>19249592.590000004</v>
      </c>
      <c r="K36" s="17">
        <f t="shared" ref="K36:N36" si="138">K34-K35</f>
        <v>1950000</v>
      </c>
      <c r="L36" s="17">
        <f t="shared" si="138"/>
        <v>649999.9999999702</v>
      </c>
      <c r="M36" s="17">
        <f t="shared" si="138"/>
        <v>43222008.869999945</v>
      </c>
      <c r="N36" s="17">
        <f t="shared" si="138"/>
        <v>42572008.870000005</v>
      </c>
      <c r="O36" s="24">
        <f t="shared" si="49"/>
        <v>6549.5398261541468</v>
      </c>
      <c r="P36" s="17">
        <f t="shared" ref="P36:U36" si="139">P34-P35</f>
        <v>0</v>
      </c>
      <c r="Q36" s="17">
        <f t="shared" si="139"/>
        <v>949096.62000000477</v>
      </c>
      <c r="R36" s="17">
        <f t="shared" si="139"/>
        <v>2913548.2400000095</v>
      </c>
      <c r="S36" s="17">
        <f t="shared" si="139"/>
        <v>971182.7466666624</v>
      </c>
      <c r="T36" s="17">
        <f t="shared" si="139"/>
        <v>11738995.13000001</v>
      </c>
      <c r="U36" s="17">
        <f t="shared" si="139"/>
        <v>10767812.383333335</v>
      </c>
      <c r="V36" s="24">
        <f t="shared" si="53"/>
        <v>1108.7318447831894</v>
      </c>
      <c r="W36" s="17">
        <f t="shared" ref="W36:AA36" si="140">W34-W35</f>
        <v>0</v>
      </c>
      <c r="X36" s="17">
        <f t="shared" si="140"/>
        <v>5780257.1700000018</v>
      </c>
      <c r="Y36" s="17">
        <f t="shared" si="140"/>
        <v>8407299.2399999946</v>
      </c>
      <c r="Z36" s="17">
        <f t="shared" si="140"/>
        <v>2802433.0800000019</v>
      </c>
      <c r="AA36" s="17">
        <f t="shared" si="140"/>
        <v>11105037.859999999</v>
      </c>
      <c r="AB36" s="17">
        <f>AB34-AB35</f>
        <v>8302604.7800000003</v>
      </c>
      <c r="AC36" s="24">
        <f t="shared" si="57"/>
        <v>296.26415842907454</v>
      </c>
      <c r="AD36" s="17">
        <f t="shared" ref="AD36:AI36" si="141">AD34-AD35</f>
        <v>0</v>
      </c>
      <c r="AE36" s="17">
        <f t="shared" si="141"/>
        <v>1742156.5199999884</v>
      </c>
      <c r="AF36" s="17">
        <f t="shared" si="141"/>
        <v>4775137.2099999636</v>
      </c>
      <c r="AG36" s="17">
        <f t="shared" si="141"/>
        <v>1591712.4033333436</v>
      </c>
      <c r="AH36" s="17">
        <f t="shared" si="141"/>
        <v>9078622.1099999994</v>
      </c>
      <c r="AI36" s="17">
        <f t="shared" si="141"/>
        <v>7486909.706666667</v>
      </c>
      <c r="AJ36" s="24">
        <f t="shared" si="60"/>
        <v>470.36824560691224</v>
      </c>
      <c r="AK36" s="17">
        <f t="shared" ref="AK36:AP36" si="142">AK34-AK35</f>
        <v>0</v>
      </c>
      <c r="AL36" s="17">
        <f t="shared" si="142"/>
        <v>646481.37999999523</v>
      </c>
      <c r="AM36" s="17">
        <f t="shared" si="142"/>
        <v>910748</v>
      </c>
      <c r="AN36" s="17">
        <f t="shared" si="142"/>
        <v>303582.66666666791</v>
      </c>
      <c r="AO36" s="17">
        <f>AO34-AO35</f>
        <v>4552618.7300000042</v>
      </c>
      <c r="AP36" s="17">
        <f t="shared" si="142"/>
        <v>4249036.0633333335</v>
      </c>
      <c r="AQ36" s="24">
        <f t="shared" si="63"/>
        <v>1399.6306541436213</v>
      </c>
      <c r="AR36" s="17">
        <f t="shared" ref="AR36:AW36" si="143">AR34-AR35</f>
        <v>0</v>
      </c>
      <c r="AS36" s="17">
        <f t="shared" si="143"/>
        <v>557735.33000001311</v>
      </c>
      <c r="AT36" s="17">
        <f t="shared" si="143"/>
        <v>8036678.6900000274</v>
      </c>
      <c r="AU36" s="17">
        <f t="shared" si="143"/>
        <v>2678892.8966666609</v>
      </c>
      <c r="AV36" s="17">
        <f t="shared" si="143"/>
        <v>18256337.680000007</v>
      </c>
      <c r="AW36" s="17">
        <f t="shared" si="143"/>
        <v>15577444.783333333</v>
      </c>
      <c r="AX36" s="24">
        <f t="shared" si="67"/>
        <v>581.48815141942794</v>
      </c>
      <c r="AY36" s="17">
        <f t="shared" ref="AY36:BD36" si="144">AY34-AY35</f>
        <v>0</v>
      </c>
      <c r="AZ36" s="17">
        <f t="shared" si="144"/>
        <v>-4425382.5799999982</v>
      </c>
      <c r="BA36" s="17">
        <f t="shared" si="144"/>
        <v>666370.22999998927</v>
      </c>
      <c r="BB36" s="17">
        <f t="shared" si="144"/>
        <v>222123.41000000015</v>
      </c>
      <c r="BC36" s="17">
        <f t="shared" si="144"/>
        <v>4752647.8499999866</v>
      </c>
      <c r="BD36" s="17">
        <f t="shared" si="144"/>
        <v>4530524.4400000004</v>
      </c>
      <c r="BE36" s="24">
        <f>BD36/BB36*100</f>
        <v>2039.6429354294521</v>
      </c>
      <c r="BF36" s="17">
        <f t="shared" ref="BF36:BK36" si="145">BF34-BF35</f>
        <v>0</v>
      </c>
      <c r="BG36" s="17">
        <f t="shared" si="145"/>
        <v>2773035.1699999943</v>
      </c>
      <c r="BH36" s="17">
        <f t="shared" si="145"/>
        <v>7214245.2899999917</v>
      </c>
      <c r="BI36" s="17">
        <f t="shared" si="145"/>
        <v>2404748.429999996</v>
      </c>
      <c r="BJ36" s="17">
        <f t="shared" si="145"/>
        <v>7693513.1500000022</v>
      </c>
      <c r="BK36" s="17">
        <f t="shared" si="145"/>
        <v>5288764.72</v>
      </c>
      <c r="BL36" s="24">
        <f t="shared" si="74"/>
        <v>219.93006228930184</v>
      </c>
      <c r="BM36" s="17">
        <f t="shared" ref="BM36:BR36" si="146">BM34-BM35</f>
        <v>0</v>
      </c>
      <c r="BN36" s="17">
        <f t="shared" si="146"/>
        <v>1025420.7299999967</v>
      </c>
      <c r="BO36" s="17">
        <f t="shared" si="146"/>
        <v>5199964.4800000042</v>
      </c>
      <c r="BP36" s="17">
        <f t="shared" si="146"/>
        <v>1733321.4933333322</v>
      </c>
      <c r="BQ36" s="17">
        <f t="shared" si="146"/>
        <v>14136727.009999998</v>
      </c>
      <c r="BR36" s="17">
        <f t="shared" si="146"/>
        <v>12403405.516666666</v>
      </c>
      <c r="BS36" s="24">
        <f t="shared" si="78"/>
        <v>715.58597550266381</v>
      </c>
      <c r="BT36" s="17">
        <f t="shared" ref="BT36:BY36" si="147">BT34-BT35</f>
        <v>0</v>
      </c>
      <c r="BU36" s="17">
        <f t="shared" si="147"/>
        <v>-2442597.1600000039</v>
      </c>
      <c r="BV36" s="17">
        <f t="shared" si="147"/>
        <v>1124300</v>
      </c>
      <c r="BW36" s="17">
        <f t="shared" si="147"/>
        <v>374766.66666666418</v>
      </c>
      <c r="BX36" s="17">
        <f t="shared" si="147"/>
        <v>11416753.739999995</v>
      </c>
      <c r="BY36" s="17">
        <f t="shared" si="147"/>
        <v>11048436.473333335</v>
      </c>
      <c r="BZ36" s="24">
        <f t="shared" si="82"/>
        <v>2948.0840896558057</v>
      </c>
      <c r="CA36" s="17">
        <f t="shared" ref="CA36:CF36" si="148">CA34-CA35</f>
        <v>0</v>
      </c>
      <c r="CB36" s="17">
        <f t="shared" si="148"/>
        <v>1280225.3000000119</v>
      </c>
      <c r="CC36" s="17">
        <f t="shared" si="148"/>
        <v>27092512.859999985</v>
      </c>
      <c r="CD36" s="17">
        <f t="shared" si="148"/>
        <v>9030837.6199999973</v>
      </c>
      <c r="CE36" s="17">
        <f t="shared" si="148"/>
        <v>27045213.270000026</v>
      </c>
      <c r="CF36" s="17">
        <f t="shared" si="148"/>
        <v>18014375.650000002</v>
      </c>
      <c r="CG36" s="24">
        <f t="shared" si="86"/>
        <v>199.47624360009263</v>
      </c>
      <c r="CH36" s="17">
        <f t="shared" ref="CH36:CM36" si="149">CH34-CH35</f>
        <v>0</v>
      </c>
      <c r="CI36" s="17">
        <f t="shared" si="149"/>
        <v>725260.43000000156</v>
      </c>
      <c r="CJ36" s="17">
        <f t="shared" si="149"/>
        <v>84400</v>
      </c>
      <c r="CK36" s="17">
        <f t="shared" si="149"/>
        <v>28133.333333328366</v>
      </c>
      <c r="CL36" s="17">
        <f t="shared" si="149"/>
        <v>5480236.2300000004</v>
      </c>
      <c r="CM36" s="17">
        <f t="shared" si="149"/>
        <v>5452102.8966666665</v>
      </c>
      <c r="CN36" s="24">
        <f t="shared" si="90"/>
        <v>19379.5126658802</v>
      </c>
      <c r="CO36" s="17">
        <f t="shared" ref="CO36:CT36" si="150">CO34-CO35</f>
        <v>0</v>
      </c>
      <c r="CP36" s="17">
        <f t="shared" si="150"/>
        <v>4216472.049999997</v>
      </c>
      <c r="CQ36" s="17">
        <f t="shared" si="150"/>
        <v>5102474.9799999893</v>
      </c>
      <c r="CR36" s="17">
        <f t="shared" si="150"/>
        <v>1700824.9933333322</v>
      </c>
      <c r="CS36" s="17">
        <f t="shared" si="150"/>
        <v>11310048.829999998</v>
      </c>
      <c r="CT36" s="17">
        <f t="shared" si="150"/>
        <v>9609223.836666666</v>
      </c>
      <c r="CU36" s="24">
        <f t="shared" si="94"/>
        <v>564.97428449908864</v>
      </c>
      <c r="CV36" s="17">
        <f t="shared" ref="CV36:DA36" si="151">CV34-CV35</f>
        <v>0</v>
      </c>
      <c r="CW36" s="17">
        <f t="shared" si="151"/>
        <v>1485839.4300000072</v>
      </c>
      <c r="CX36" s="17">
        <f t="shared" si="151"/>
        <v>2976701</v>
      </c>
      <c r="CY36" s="17">
        <f t="shared" si="151"/>
        <v>992233.66666666418</v>
      </c>
      <c r="CZ36" s="17">
        <f t="shared" si="151"/>
        <v>6447767.3099999987</v>
      </c>
      <c r="DA36" s="17">
        <f t="shared" si="151"/>
        <v>5455533.6433333345</v>
      </c>
      <c r="DB36" s="24">
        <f t="shared" si="98"/>
        <v>549.82347672809749</v>
      </c>
      <c r="DC36" s="17">
        <f t="shared" ref="DC36:DH36" si="152">DC34-DC35</f>
        <v>0</v>
      </c>
      <c r="DD36" s="17">
        <f t="shared" si="152"/>
        <v>1077988.4499999955</v>
      </c>
      <c r="DE36" s="17">
        <f t="shared" si="152"/>
        <v>3850000</v>
      </c>
      <c r="DF36" s="17">
        <f t="shared" si="152"/>
        <v>1283333.3333333284</v>
      </c>
      <c r="DG36" s="17">
        <f t="shared" si="152"/>
        <v>4846138.7699999958</v>
      </c>
      <c r="DH36" s="17">
        <f t="shared" si="152"/>
        <v>3562805.4366666665</v>
      </c>
      <c r="DI36" s="24">
        <f t="shared" si="102"/>
        <v>277.62120285714389</v>
      </c>
      <c r="DJ36" s="17">
        <f t="shared" ref="DJ36:DM36" si="153">DJ34-DJ35</f>
        <v>0</v>
      </c>
      <c r="DK36" s="17">
        <f t="shared" si="153"/>
        <v>26914218.410000324</v>
      </c>
      <c r="DL36" s="17">
        <f>DL34-DL35</f>
        <v>-92059082.930000305</v>
      </c>
      <c r="DM36" s="17">
        <f t="shared" si="153"/>
        <v>-15219694.310000062</v>
      </c>
      <c r="DN36" s="17">
        <f>DN34-DN35</f>
        <v>303969486.71000016</v>
      </c>
      <c r="DO36" s="17">
        <f>DO34-DO35</f>
        <v>319189181.02000016</v>
      </c>
      <c r="DP36" s="24">
        <f>DO36/DM36*100</f>
        <v>-2097.2115110766563</v>
      </c>
      <c r="DQ36" s="17">
        <f t="shared" ref="DQ36" si="15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5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2889</v>
      </c>
      <c r="C38" s="87">
        <v>369844126.69999999</v>
      </c>
      <c r="D38" s="87">
        <v>369844126.69999999</v>
      </c>
      <c r="E38" s="87">
        <v>123281375.56666666</v>
      </c>
      <c r="F38" s="87">
        <v>468524264.6099996</v>
      </c>
      <c r="G38" s="87">
        <v>345242889.04333335</v>
      </c>
      <c r="H38" s="84">
        <v>280.04464377235706</v>
      </c>
      <c r="I38" s="83" t="s">
        <v>2909</v>
      </c>
      <c r="J38" s="87">
        <v>-38544130.100000001</v>
      </c>
      <c r="K38" s="87">
        <v>-38544130.100000001</v>
      </c>
      <c r="L38" s="87">
        <v>-12848043.366666665</v>
      </c>
      <c r="M38" s="87">
        <v>12503385.089999977</v>
      </c>
      <c r="N38" s="87">
        <v>25351428.456666667</v>
      </c>
      <c r="O38" s="134">
        <v>-197.31742595482783</v>
      </c>
      <c r="P38" s="133" t="s">
        <v>2909</v>
      </c>
      <c r="Q38" s="87">
        <v>5708565.1600000001</v>
      </c>
      <c r="R38" s="87">
        <v>5708565.1600000001</v>
      </c>
      <c r="S38" s="87">
        <v>1902855.0533333332</v>
      </c>
      <c r="T38" s="87">
        <v>18894854.360000025</v>
      </c>
      <c r="U38" s="87">
        <v>16991999.306666669</v>
      </c>
      <c r="V38" s="84">
        <v>892.97391710949648</v>
      </c>
      <c r="W38" s="83" t="s">
        <v>2909</v>
      </c>
      <c r="X38" s="87">
        <v>11697254.869999999</v>
      </c>
      <c r="Y38" s="87">
        <v>11697254.869999999</v>
      </c>
      <c r="Z38" s="87">
        <v>3899084.9566666665</v>
      </c>
      <c r="AA38" s="87">
        <v>22134891.499999996</v>
      </c>
      <c r="AB38" s="87">
        <v>18235806.543333333</v>
      </c>
      <c r="AC38" s="84">
        <v>467.69451668791419</v>
      </c>
      <c r="AD38" s="83" t="s">
        <v>2909</v>
      </c>
      <c r="AE38" s="87">
        <v>15303642.99</v>
      </c>
      <c r="AF38" s="87">
        <v>15303642.99</v>
      </c>
      <c r="AG38" s="87">
        <v>5101214.33</v>
      </c>
      <c r="AH38" s="87">
        <v>23243844.009999979</v>
      </c>
      <c r="AI38" s="87">
        <v>18142629.68</v>
      </c>
      <c r="AJ38" s="84">
        <v>355.65315445195182</v>
      </c>
      <c r="AK38" s="83" t="s">
        <v>2909</v>
      </c>
      <c r="AL38" s="87">
        <v>5321137.82</v>
      </c>
      <c r="AM38" s="87">
        <v>5321137.82</v>
      </c>
      <c r="AN38" s="87">
        <v>1773712.6066666667</v>
      </c>
      <c r="AO38" s="87">
        <v>9811216.0000000037</v>
      </c>
      <c r="AP38" s="87">
        <v>8037503.3933333335</v>
      </c>
      <c r="AQ38" s="84">
        <v>453.14575558202705</v>
      </c>
      <c r="AR38" s="83" t="s">
        <v>2909</v>
      </c>
      <c r="AS38" s="87">
        <v>6288244.4800000004</v>
      </c>
      <c r="AT38" s="87">
        <v>6288244.4800000004</v>
      </c>
      <c r="AU38" s="87">
        <v>2096081.4933333332</v>
      </c>
      <c r="AV38" s="87">
        <v>24448821.300000016</v>
      </c>
      <c r="AW38" s="87">
        <v>22352739.806666665</v>
      </c>
      <c r="AX38" s="84">
        <v>1066.4060475587614</v>
      </c>
      <c r="AY38" s="83" t="s">
        <v>2909</v>
      </c>
      <c r="AZ38" s="87">
        <v>8394598.0399999991</v>
      </c>
      <c r="BA38" s="87">
        <v>8394598.0399999991</v>
      </c>
      <c r="BB38" s="87">
        <v>2798199.3466666667</v>
      </c>
      <c r="BC38" s="87">
        <v>11538941.729999999</v>
      </c>
      <c r="BD38" s="87">
        <v>8740742.3833333328</v>
      </c>
      <c r="BE38" s="84">
        <v>312.37025316819097</v>
      </c>
      <c r="BF38" s="83" t="s">
        <v>2909</v>
      </c>
      <c r="BG38" s="87">
        <v>5159522.47</v>
      </c>
      <c r="BH38" s="87">
        <v>5159522.47</v>
      </c>
      <c r="BI38" s="87">
        <v>1719840.8233333335</v>
      </c>
      <c r="BJ38" s="87">
        <v>15357882.679999998</v>
      </c>
      <c r="BK38" s="87">
        <v>13638041.856666666</v>
      </c>
      <c r="BL38" s="84">
        <v>792.98279652612882</v>
      </c>
      <c r="BM38" s="83" t="s">
        <v>2909</v>
      </c>
      <c r="BN38" s="87">
        <v>12313110.73</v>
      </c>
      <c r="BO38" s="87">
        <v>12313110.73</v>
      </c>
      <c r="BP38" s="87">
        <v>4104370.2433333336</v>
      </c>
      <c r="BQ38" s="87">
        <v>23095586.929999989</v>
      </c>
      <c r="BR38" s="87">
        <v>18991216.686666667</v>
      </c>
      <c r="BS38" s="84">
        <v>462.70720136697736</v>
      </c>
      <c r="BT38" s="83" t="s">
        <v>2909</v>
      </c>
      <c r="BU38" s="87">
        <v>16620492.65</v>
      </c>
      <c r="BV38" s="87">
        <v>16620492.65</v>
      </c>
      <c r="BW38" s="87">
        <v>5540164.2166666668</v>
      </c>
      <c r="BX38" s="87">
        <v>30114535.099999998</v>
      </c>
      <c r="BY38" s="87">
        <v>24574370.883333333</v>
      </c>
      <c r="BZ38" s="84">
        <v>443.56755363686528</v>
      </c>
      <c r="CA38" s="83" t="s">
        <v>2909</v>
      </c>
      <c r="CB38" s="87">
        <v>52372967.990000002</v>
      </c>
      <c r="CC38" s="87">
        <v>52372967.990000002</v>
      </c>
      <c r="CD38" s="87">
        <v>17457655.996666666</v>
      </c>
      <c r="CE38" s="87">
        <v>70623673.390000001</v>
      </c>
      <c r="CF38" s="87">
        <v>53166017.393333331</v>
      </c>
      <c r="CG38" s="84">
        <v>304.54270265999486</v>
      </c>
      <c r="CH38" s="83" t="s">
        <v>2909</v>
      </c>
      <c r="CI38" s="87">
        <v>3819531.09</v>
      </c>
      <c r="CJ38" s="87">
        <v>3819531.09</v>
      </c>
      <c r="CK38" s="87">
        <v>1273177.03</v>
      </c>
      <c r="CL38" s="87">
        <v>10013141.039999997</v>
      </c>
      <c r="CM38" s="87">
        <v>8739964.0099999998</v>
      </c>
      <c r="CN38" s="84">
        <v>686.46887306787175</v>
      </c>
      <c r="CO38" s="83" t="s">
        <v>2909</v>
      </c>
      <c r="CP38" s="87">
        <v>5066470.7699999996</v>
      </c>
      <c r="CQ38" s="87">
        <v>5066470.7699999996</v>
      </c>
      <c r="CR38" s="87">
        <v>1688823.59</v>
      </c>
      <c r="CS38" s="87">
        <v>18577329.430000003</v>
      </c>
      <c r="CT38" s="87">
        <v>16888505.84</v>
      </c>
      <c r="CU38" s="84">
        <v>1000.0159839074726</v>
      </c>
      <c r="CV38" s="83" t="s">
        <v>2909</v>
      </c>
      <c r="CW38" s="87">
        <v>-5238119.3</v>
      </c>
      <c r="CX38" s="87">
        <v>-5238119.3</v>
      </c>
      <c r="CY38" s="87">
        <v>-1746039.7666666666</v>
      </c>
      <c r="CZ38" s="87">
        <v>7842480.9500000011</v>
      </c>
      <c r="DA38" s="87">
        <v>9588520.7166666668</v>
      </c>
      <c r="DB38" s="84">
        <v>-549.15820932142572</v>
      </c>
      <c r="DC38" s="83" t="s">
        <v>2909</v>
      </c>
      <c r="DD38" s="87">
        <v>4577492.82</v>
      </c>
      <c r="DE38" s="87">
        <v>4577492.82</v>
      </c>
      <c r="DF38" s="87">
        <v>1525830.94</v>
      </c>
      <c r="DG38" s="87">
        <v>10777862.189999999</v>
      </c>
      <c r="DH38" s="87">
        <v>9252031.25</v>
      </c>
      <c r="DI38" s="84">
        <v>606.36018103027845</v>
      </c>
      <c r="DJ38" s="83" t="s">
        <v>2909</v>
      </c>
      <c r="DK38" s="15">
        <f>C38+J38+Q38+X38+AE38+AL38+AS38+AZ38+BG38+BN38+BU38+CB38+CI38+CP38+CW38+DD38</f>
        <v>478704909.18000001</v>
      </c>
      <c r="DL38" s="15">
        <f t="shared" ref="DL38:DP40" si="155">D38+K38+R38+Y38+AF38+AM38+AT38+BA38+BH38+BO38+BV38+CC38+CJ38+CQ38+CX38+DE38</f>
        <v>478704909.18000001</v>
      </c>
      <c r="DM38" s="15">
        <f t="shared" si="155"/>
        <v>159568303.06</v>
      </c>
      <c r="DN38" s="15">
        <f t="shared" si="155"/>
        <v>777502710.30999959</v>
      </c>
      <c r="DO38" s="15">
        <f t="shared" si="155"/>
        <v>617934407.25000012</v>
      </c>
      <c r="DP38" s="15">
        <f t="shared" si="155"/>
        <v>7378.4579452500348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2890</v>
      </c>
      <c r="C39" s="87">
        <v>228711876.84</v>
      </c>
      <c r="D39" s="87">
        <v>228711876.84</v>
      </c>
      <c r="E39" s="87">
        <v>76237292.280000001</v>
      </c>
      <c r="F39" s="87">
        <v>279992365.11999995</v>
      </c>
      <c r="G39" s="87">
        <v>203755072.84</v>
      </c>
      <c r="H39" s="84">
        <v>267.26430956081168</v>
      </c>
      <c r="I39" s="83" t="s">
        <v>2909</v>
      </c>
      <c r="J39" s="87">
        <v>82908171.25</v>
      </c>
      <c r="K39" s="87">
        <v>82908171.25</v>
      </c>
      <c r="L39" s="87">
        <v>27636057.083333336</v>
      </c>
      <c r="M39" s="87">
        <v>112025426.75000001</v>
      </c>
      <c r="N39" s="87">
        <v>84389369.666666672</v>
      </c>
      <c r="O39" s="134">
        <v>305.3596589853621</v>
      </c>
      <c r="P39" s="133" t="s">
        <v>2909</v>
      </c>
      <c r="Q39" s="87">
        <v>19266999</v>
      </c>
      <c r="R39" s="87">
        <v>19266999</v>
      </c>
      <c r="S39" s="87">
        <v>6422333</v>
      </c>
      <c r="T39" s="87">
        <v>32015453.230000004</v>
      </c>
      <c r="U39" s="87">
        <v>25593120.23</v>
      </c>
      <c r="V39" s="84">
        <v>398.50191869527782</v>
      </c>
      <c r="W39" s="83" t="s">
        <v>2909</v>
      </c>
      <c r="X39" s="87">
        <v>12664163.289999999</v>
      </c>
      <c r="Y39" s="87">
        <v>12664163.289999999</v>
      </c>
      <c r="Z39" s="87">
        <v>4221387.7633333327</v>
      </c>
      <c r="AA39" s="87">
        <v>25995116.479999997</v>
      </c>
      <c r="AB39" s="87">
        <v>21773728.716666665</v>
      </c>
      <c r="AC39" s="84">
        <v>515.79551411485318</v>
      </c>
      <c r="AD39" s="83" t="s">
        <v>2909</v>
      </c>
      <c r="AE39" s="87">
        <v>21362622.5</v>
      </c>
      <c r="AF39" s="87">
        <v>21362622.5</v>
      </c>
      <c r="AG39" s="87">
        <v>7120874.166666667</v>
      </c>
      <c r="AH39" s="87">
        <v>33334556.640000001</v>
      </c>
      <c r="AI39" s="87">
        <v>26213682.473333333</v>
      </c>
      <c r="AJ39" s="84">
        <v>368.1245007255078</v>
      </c>
      <c r="AK39" s="83" t="s">
        <v>2909</v>
      </c>
      <c r="AL39" s="87">
        <v>19021695.550000001</v>
      </c>
      <c r="AM39" s="87">
        <v>19021695.550000001</v>
      </c>
      <c r="AN39" s="87">
        <v>6340565.1833333336</v>
      </c>
      <c r="AO39" s="87">
        <v>24880138</v>
      </c>
      <c r="AP39" s="87">
        <v>18539572.816666666</v>
      </c>
      <c r="AQ39" s="84">
        <v>292.39621832765584</v>
      </c>
      <c r="AR39" s="83" t="s">
        <v>2909</v>
      </c>
      <c r="AS39" s="87">
        <v>37797644.850000001</v>
      </c>
      <c r="AT39" s="87">
        <v>37797644.850000001</v>
      </c>
      <c r="AU39" s="87">
        <v>12599214.949999999</v>
      </c>
      <c r="AV39" s="87">
        <v>59453690.030000009</v>
      </c>
      <c r="AW39" s="87">
        <v>46854475.079999998</v>
      </c>
      <c r="AX39" s="84">
        <v>371.88408377777534</v>
      </c>
      <c r="AY39" s="83" t="s">
        <v>2909</v>
      </c>
      <c r="AZ39" s="87">
        <v>23159578.579999998</v>
      </c>
      <c r="BA39" s="87">
        <v>23159578.579999998</v>
      </c>
      <c r="BB39" s="87">
        <v>7719859.5266666673</v>
      </c>
      <c r="BC39" s="87">
        <v>26399273.870000005</v>
      </c>
      <c r="BD39" s="87">
        <v>18679414.343333334</v>
      </c>
      <c r="BE39" s="84">
        <v>241.96572850592861</v>
      </c>
      <c r="BF39" s="83" t="s">
        <v>2909</v>
      </c>
      <c r="BG39" s="87">
        <v>27929360.649999999</v>
      </c>
      <c r="BH39" s="87">
        <v>27929360.649999999</v>
      </c>
      <c r="BI39" s="87">
        <v>9309786.8833333328</v>
      </c>
      <c r="BJ39" s="87">
        <v>28343199.57</v>
      </c>
      <c r="BK39" s="87">
        <v>19033412.686666667</v>
      </c>
      <c r="BL39" s="84">
        <v>204.44520293736119</v>
      </c>
      <c r="BM39" s="83" t="s">
        <v>2909</v>
      </c>
      <c r="BN39" s="87">
        <v>21030590.989999998</v>
      </c>
      <c r="BO39" s="87">
        <v>21030590.989999998</v>
      </c>
      <c r="BP39" s="87">
        <v>7010196.9966666671</v>
      </c>
      <c r="BQ39" s="87">
        <v>28847338.089999996</v>
      </c>
      <c r="BR39" s="87">
        <v>21837141.093333334</v>
      </c>
      <c r="BS39" s="84">
        <v>311.5053842811671</v>
      </c>
      <c r="BT39" s="83" t="s">
        <v>2909</v>
      </c>
      <c r="BU39" s="87">
        <v>24658011.800000001</v>
      </c>
      <c r="BV39" s="87">
        <v>24658011.800000001</v>
      </c>
      <c r="BW39" s="87">
        <v>8219337.2666666666</v>
      </c>
      <c r="BX39" s="87">
        <v>35165192.740000002</v>
      </c>
      <c r="BY39" s="87">
        <v>26945855.473333336</v>
      </c>
      <c r="BZ39" s="84">
        <v>327.83489226815925</v>
      </c>
      <c r="CA39" s="83" t="s">
        <v>2909</v>
      </c>
      <c r="CB39" s="87">
        <v>49327094.710000001</v>
      </c>
      <c r="CC39" s="87">
        <v>49327094.710000001</v>
      </c>
      <c r="CD39" s="87">
        <v>16442364.903333332</v>
      </c>
      <c r="CE39" s="87">
        <v>67369280.570000008</v>
      </c>
      <c r="CF39" s="87">
        <v>50926915.666666664</v>
      </c>
      <c r="CG39" s="84">
        <v>309.72987137843131</v>
      </c>
      <c r="CH39" s="83" t="s">
        <v>2909</v>
      </c>
      <c r="CI39" s="87">
        <v>6467263.2599999998</v>
      </c>
      <c r="CJ39" s="87">
        <v>6467263.2599999998</v>
      </c>
      <c r="CK39" s="87">
        <v>2155754.42</v>
      </c>
      <c r="CL39" s="87">
        <v>12945150.420000002</v>
      </c>
      <c r="CM39" s="87">
        <v>10789396</v>
      </c>
      <c r="CN39" s="84">
        <v>500.49281587463935</v>
      </c>
      <c r="CO39" s="83" t="s">
        <v>2909</v>
      </c>
      <c r="CP39" s="87">
        <v>10662403.92</v>
      </c>
      <c r="CQ39" s="87">
        <v>10662403.92</v>
      </c>
      <c r="CR39" s="87">
        <v>3554134.64</v>
      </c>
      <c r="CS39" s="87">
        <v>27753192.070000004</v>
      </c>
      <c r="CT39" s="87">
        <v>24199057.43</v>
      </c>
      <c r="CU39" s="84">
        <v>680.87058823410246</v>
      </c>
      <c r="CV39" s="83" t="s">
        <v>2909</v>
      </c>
      <c r="CW39" s="87">
        <v>5380700.8700000001</v>
      </c>
      <c r="CX39" s="87">
        <v>5380700.8700000001</v>
      </c>
      <c r="CY39" s="87">
        <v>1793566.9566666668</v>
      </c>
      <c r="CZ39" s="87">
        <v>15771619.630000001</v>
      </c>
      <c r="DA39" s="87">
        <v>13978052.673333334</v>
      </c>
      <c r="DB39" s="84">
        <v>779.34378872096636</v>
      </c>
      <c r="DC39" s="83" t="s">
        <v>2909</v>
      </c>
      <c r="DD39" s="87">
        <v>9025251.6600000001</v>
      </c>
      <c r="DE39" s="87">
        <v>9025251.6600000001</v>
      </c>
      <c r="DF39" s="87">
        <v>3008417.22</v>
      </c>
      <c r="DG39" s="87">
        <v>13390429.950000001</v>
      </c>
      <c r="DH39" s="87">
        <v>10382012.73</v>
      </c>
      <c r="DI39" s="84">
        <v>345.09883339917855</v>
      </c>
      <c r="DJ39" s="83" t="s">
        <v>2909</v>
      </c>
      <c r="DK39" s="15">
        <f>C39+J39+Q39+X39+AE39+AL39+AS39+AZ39+BG39+BN39+BU39+CB39+CI39+CP39+CW39+DD39</f>
        <v>599373429.72000003</v>
      </c>
      <c r="DL39" s="15">
        <f t="shared" si="155"/>
        <v>599373429.72000003</v>
      </c>
      <c r="DM39" s="15">
        <f t="shared" si="155"/>
        <v>199791143.24000001</v>
      </c>
      <c r="DN39" s="15">
        <f t="shared" si="155"/>
        <v>823681423.16000021</v>
      </c>
      <c r="DO39" s="15">
        <f t="shared" si="155"/>
        <v>623890279.91999984</v>
      </c>
      <c r="DP39" s="15">
        <f t="shared" si="155"/>
        <v>6220.613309787178</v>
      </c>
      <c r="DQ39" s="15" t="str">
        <f t="shared" ref="DQ39:DQ40" si="156">IF((DO39&gt;0),"OK","Not OK")</f>
        <v>OK</v>
      </c>
    </row>
    <row r="40" spans="1:197" s="25" customFormat="1" ht="15.75" customHeight="1">
      <c r="A40" s="15" t="s">
        <v>2854</v>
      </c>
      <c r="B40" s="30" t="s">
        <v>2891</v>
      </c>
      <c r="C40" s="87">
        <v>253813670.53</v>
      </c>
      <c r="D40" s="87">
        <v>-253813670.53</v>
      </c>
      <c r="E40" s="87">
        <v>-84604556.843333334</v>
      </c>
      <c r="F40" s="87">
        <v>-327627928.54000002</v>
      </c>
      <c r="G40" s="87">
        <v>-243023371.69666666</v>
      </c>
      <c r="H40" s="84">
        <v>287.2461966164372</v>
      </c>
      <c r="I40" s="83" t="s">
        <v>2909</v>
      </c>
      <c r="J40" s="87">
        <v>174762083.09</v>
      </c>
      <c r="K40" s="87">
        <v>-174762083.09</v>
      </c>
      <c r="L40" s="87">
        <v>-58254027.696666665</v>
      </c>
      <c r="M40" s="87">
        <v>-162736476.19</v>
      </c>
      <c r="N40" s="87">
        <v>-104482448.49333334</v>
      </c>
      <c r="O40" s="134">
        <v>179.35660867499448</v>
      </c>
      <c r="P40" s="133" t="s">
        <v>2909</v>
      </c>
      <c r="Q40" s="87">
        <v>28839156.949999999</v>
      </c>
      <c r="R40" s="87">
        <v>-28839156.949999999</v>
      </c>
      <c r="S40" s="87">
        <v>-9613052.3166666664</v>
      </c>
      <c r="T40" s="87">
        <v>-25210802.34</v>
      </c>
      <c r="U40" s="87">
        <v>-15597750.023333333</v>
      </c>
      <c r="V40" s="84">
        <v>162.25595689613249</v>
      </c>
      <c r="W40" s="83" t="s">
        <v>2909</v>
      </c>
      <c r="X40" s="87">
        <v>10686795.52</v>
      </c>
      <c r="Y40" s="87">
        <v>-10686795.52</v>
      </c>
      <c r="Z40" s="87">
        <v>-3562265.1733333333</v>
      </c>
      <c r="AA40" s="87">
        <v>-13030472.199999999</v>
      </c>
      <c r="AB40" s="87">
        <v>-9468207.0266666673</v>
      </c>
      <c r="AC40" s="84">
        <v>265.79175232502251</v>
      </c>
      <c r="AD40" s="83" t="s">
        <v>2909</v>
      </c>
      <c r="AE40" s="87">
        <v>15454397.6</v>
      </c>
      <c r="AF40" s="87">
        <v>-15454397.6</v>
      </c>
      <c r="AG40" s="87">
        <v>-5151465.8666666662</v>
      </c>
      <c r="AH40" s="87">
        <v>-20730935.719999999</v>
      </c>
      <c r="AI40" s="87">
        <v>-15579469.853333334</v>
      </c>
      <c r="AJ40" s="84">
        <v>302.42789638076863</v>
      </c>
      <c r="AK40" s="83" t="s">
        <v>2909</v>
      </c>
      <c r="AL40" s="87">
        <v>18420857.489999998</v>
      </c>
      <c r="AM40" s="87">
        <v>-18420857.489999998</v>
      </c>
      <c r="AN40" s="87">
        <v>-6140285.8300000001</v>
      </c>
      <c r="AO40" s="87">
        <v>-20311606.600000001</v>
      </c>
      <c r="AP40" s="87">
        <v>-14171320.77</v>
      </c>
      <c r="AQ40" s="84">
        <v>230.79252598897335</v>
      </c>
      <c r="AR40" s="83" t="s">
        <v>2909</v>
      </c>
      <c r="AS40" s="87">
        <v>65019170.420000002</v>
      </c>
      <c r="AT40" s="87">
        <v>-65019170.420000002</v>
      </c>
      <c r="AU40" s="87">
        <v>-21673056.806666665</v>
      </c>
      <c r="AV40" s="87">
        <v>-64862842.839999996</v>
      </c>
      <c r="AW40" s="87">
        <v>-43189786.033333331</v>
      </c>
      <c r="AX40" s="84">
        <v>199.27870082474055</v>
      </c>
      <c r="AY40" s="83" t="s">
        <v>2909</v>
      </c>
      <c r="AZ40" s="87">
        <v>28768839.829999998</v>
      </c>
      <c r="BA40" s="87">
        <v>-28768839.829999998</v>
      </c>
      <c r="BB40" s="87">
        <v>-9589613.2766666673</v>
      </c>
      <c r="BC40" s="87">
        <v>-30102912.420000002</v>
      </c>
      <c r="BD40" s="87">
        <v>-20513299.143333334</v>
      </c>
      <c r="BE40" s="84">
        <v>213.91164118417632</v>
      </c>
      <c r="BF40" s="83" t="s">
        <v>2909</v>
      </c>
      <c r="BG40" s="87">
        <v>28460544.68</v>
      </c>
      <c r="BH40" s="87">
        <v>-28460544.68</v>
      </c>
      <c r="BI40" s="87">
        <v>-9486848.2266666666</v>
      </c>
      <c r="BJ40" s="87">
        <v>-20705887.789999999</v>
      </c>
      <c r="BK40" s="87">
        <v>-11219039.563333334</v>
      </c>
      <c r="BL40" s="84">
        <v>118.25887054667569</v>
      </c>
      <c r="BM40" s="83" t="s">
        <v>2909</v>
      </c>
      <c r="BN40" s="87">
        <v>18535160.57</v>
      </c>
      <c r="BO40" s="87">
        <v>-18535160.57</v>
      </c>
      <c r="BP40" s="87">
        <v>-6178386.8566666665</v>
      </c>
      <c r="BQ40" s="87">
        <v>-17747675.459999997</v>
      </c>
      <c r="BR40" s="87">
        <v>-11569288.603333334</v>
      </c>
      <c r="BS40" s="84">
        <v>187.25419550007169</v>
      </c>
      <c r="BT40" s="83" t="s">
        <v>2909</v>
      </c>
      <c r="BU40" s="87">
        <v>17812824.739999998</v>
      </c>
      <c r="BV40" s="87">
        <v>-17812824.739999998</v>
      </c>
      <c r="BW40" s="87">
        <v>-5937608.2466666661</v>
      </c>
      <c r="BX40" s="87">
        <v>-14822834.200000003</v>
      </c>
      <c r="BY40" s="87">
        <v>-8885225.9533333331</v>
      </c>
      <c r="BZ40" s="84">
        <v>149.64318264549433</v>
      </c>
      <c r="CA40" s="83" t="s">
        <v>2909</v>
      </c>
      <c r="CB40" s="87">
        <v>21693918.300000001</v>
      </c>
      <c r="CC40" s="87">
        <v>-21693918.300000001</v>
      </c>
      <c r="CD40" s="87">
        <v>-7231306.0999999996</v>
      </c>
      <c r="CE40" s="87">
        <v>-22619375.200000003</v>
      </c>
      <c r="CF40" s="87">
        <v>-15388069.1</v>
      </c>
      <c r="CG40" s="84">
        <v>212.79792180281234</v>
      </c>
      <c r="CH40" s="83" t="s">
        <v>2909</v>
      </c>
      <c r="CI40" s="87">
        <v>5527415.6299999999</v>
      </c>
      <c r="CJ40" s="87">
        <v>-5527415.6299999999</v>
      </c>
      <c r="CK40" s="87">
        <v>-1842471.8766666667</v>
      </c>
      <c r="CL40" s="87">
        <v>-5561766.5700000003</v>
      </c>
      <c r="CM40" s="87">
        <v>-3719294.6933333334</v>
      </c>
      <c r="CN40" s="84">
        <v>201.86439426484739</v>
      </c>
      <c r="CO40" s="83" t="s">
        <v>2909</v>
      </c>
      <c r="CP40" s="87">
        <v>18184805.420000002</v>
      </c>
      <c r="CQ40" s="87">
        <v>-18184805.420000002</v>
      </c>
      <c r="CR40" s="87">
        <v>-6061601.8066666666</v>
      </c>
      <c r="CS40" s="87">
        <v>-20849786.320000004</v>
      </c>
      <c r="CT40" s="87">
        <v>-14788184.513333334</v>
      </c>
      <c r="CU40" s="84">
        <v>243.96496149036054</v>
      </c>
      <c r="CV40" s="83" t="s">
        <v>2909</v>
      </c>
      <c r="CW40" s="87">
        <v>15987411.220000001</v>
      </c>
      <c r="CX40" s="87">
        <v>-15987411.220000001</v>
      </c>
      <c r="CY40" s="87">
        <v>-5329137.0733333342</v>
      </c>
      <c r="CZ40" s="87">
        <v>-14953342.540000001</v>
      </c>
      <c r="DA40" s="87">
        <v>-9624205.4666666668</v>
      </c>
      <c r="DB40" s="84">
        <v>180.59594516391002</v>
      </c>
      <c r="DC40" s="83" t="s">
        <v>2909</v>
      </c>
      <c r="DD40" s="87">
        <v>8579618.7599999998</v>
      </c>
      <c r="DE40" s="87">
        <v>-8579618.7599999998</v>
      </c>
      <c r="DF40" s="87">
        <v>-2859872.92</v>
      </c>
      <c r="DG40" s="87">
        <v>-6496777.7299999995</v>
      </c>
      <c r="DH40" s="87">
        <v>-3636904.81</v>
      </c>
      <c r="DI40" s="84">
        <v>127.17015446966083</v>
      </c>
      <c r="DJ40" s="83" t="s">
        <v>2909</v>
      </c>
      <c r="DK40" s="15">
        <f>C40+J40+Q40+X40+AE40+AL40+AS40+AZ40+BG40+BN40+BU40+CB40+CI40+CP40+CW40+DD40</f>
        <v>730546670.75</v>
      </c>
      <c r="DL40" s="15">
        <f t="shared" si="155"/>
        <v>-730546670.75</v>
      </c>
      <c r="DM40" s="15">
        <f t="shared" si="155"/>
        <v>-243515556.91666666</v>
      </c>
      <c r="DN40" s="15">
        <f t="shared" si="155"/>
        <v>-788371422.66000021</v>
      </c>
      <c r="DO40" s="15">
        <f t="shared" si="155"/>
        <v>-544855865.74333322</v>
      </c>
      <c r="DP40" s="15">
        <f t="shared" si="155"/>
        <v>3262.6109047750779</v>
      </c>
      <c r="DQ40" s="15" t="str">
        <f t="shared" si="156"/>
        <v>Not OK</v>
      </c>
    </row>
    <row r="41" spans="1:197" ht="14.25">
      <c r="A41" s="33"/>
      <c r="B41" s="33" t="s">
        <v>2866</v>
      </c>
      <c r="C41" s="34">
        <f t="shared" ref="C41:AH41" si="157">+C39+C40</f>
        <v>482525547.37</v>
      </c>
      <c r="D41" s="34">
        <f t="shared" si="157"/>
        <v>-25101793.689999998</v>
      </c>
      <c r="E41" s="34">
        <f t="shared" si="157"/>
        <v>-8367264.5633333325</v>
      </c>
      <c r="F41" s="34">
        <f t="shared" si="157"/>
        <v>-47635563.420000076</v>
      </c>
      <c r="G41" s="34">
        <f t="shared" si="157"/>
        <v>-39268298.856666654</v>
      </c>
      <c r="H41" s="34">
        <f t="shared" si="157"/>
        <v>554.51050617724889</v>
      </c>
      <c r="I41" s="34"/>
      <c r="J41" s="34">
        <f>+J39+J40</f>
        <v>257670254.34</v>
      </c>
      <c r="K41" s="34">
        <f t="shared" si="157"/>
        <v>-91853911.840000004</v>
      </c>
      <c r="L41" s="34">
        <f t="shared" si="157"/>
        <v>-30617970.61333333</v>
      </c>
      <c r="M41" s="34">
        <f t="shared" si="157"/>
        <v>-50711049.439999983</v>
      </c>
      <c r="N41" s="34">
        <f t="shared" si="157"/>
        <v>-20093078.826666668</v>
      </c>
      <c r="O41" s="34">
        <f t="shared" si="157"/>
        <v>484.71626766035661</v>
      </c>
      <c r="P41" s="34"/>
      <c r="Q41" s="34">
        <f t="shared" si="157"/>
        <v>48106155.950000003</v>
      </c>
      <c r="R41" s="34">
        <f t="shared" si="157"/>
        <v>-9572157.9499999993</v>
      </c>
      <c r="S41" s="34">
        <f t="shared" si="157"/>
        <v>-3190719.3166666664</v>
      </c>
      <c r="T41" s="34">
        <f>+T39+T40</f>
        <v>6804650.8900000043</v>
      </c>
      <c r="U41" s="34">
        <f t="shared" si="157"/>
        <v>9995370.206666667</v>
      </c>
      <c r="V41" s="34">
        <f t="shared" si="157"/>
        <v>560.75787559141031</v>
      </c>
      <c r="W41" s="34"/>
      <c r="X41" s="34">
        <f t="shared" si="157"/>
        <v>23350958.809999999</v>
      </c>
      <c r="Y41" s="34">
        <f t="shared" si="157"/>
        <v>1977367.7699999996</v>
      </c>
      <c r="Z41" s="34">
        <f t="shared" si="157"/>
        <v>659122.58999999939</v>
      </c>
      <c r="AA41" s="34">
        <f>+AA39+AA40</f>
        <v>12964644.279999997</v>
      </c>
      <c r="AB41" s="34">
        <f t="shared" si="157"/>
        <v>12305521.689999998</v>
      </c>
      <c r="AC41" s="34">
        <f t="shared" si="157"/>
        <v>781.58726643987575</v>
      </c>
      <c r="AD41" s="34"/>
      <c r="AE41" s="34">
        <f t="shared" si="157"/>
        <v>36817020.100000001</v>
      </c>
      <c r="AF41" s="34">
        <f t="shared" si="157"/>
        <v>5908224.9000000004</v>
      </c>
      <c r="AG41" s="34">
        <f t="shared" si="157"/>
        <v>1969408.3000000007</v>
      </c>
      <c r="AH41" s="34">
        <f t="shared" si="157"/>
        <v>12603620.920000002</v>
      </c>
      <c r="AI41" s="34">
        <f t="shared" ref="AI41:BL41" si="158">+AI39+AI40</f>
        <v>10634212.619999999</v>
      </c>
      <c r="AJ41" s="34">
        <f t="shared" si="158"/>
        <v>670.55239710627643</v>
      </c>
      <c r="AK41" s="34"/>
      <c r="AL41" s="34">
        <f t="shared" si="158"/>
        <v>37442553.039999999</v>
      </c>
      <c r="AM41" s="34">
        <f t="shared" si="158"/>
        <v>600838.06000000238</v>
      </c>
      <c r="AN41" s="34">
        <f t="shared" si="158"/>
        <v>200279.35333333351</v>
      </c>
      <c r="AO41" s="34">
        <f t="shared" si="158"/>
        <v>4568531.3999999985</v>
      </c>
      <c r="AP41" s="34">
        <f t="shared" si="158"/>
        <v>4368252.0466666669</v>
      </c>
      <c r="AQ41" s="34">
        <f t="shared" si="158"/>
        <v>523.18874431662925</v>
      </c>
      <c r="AR41" s="34"/>
      <c r="AS41" s="34">
        <f t="shared" si="158"/>
        <v>102816815.27000001</v>
      </c>
      <c r="AT41" s="34">
        <f t="shared" si="158"/>
        <v>-27221525.57</v>
      </c>
      <c r="AU41" s="34">
        <f t="shared" si="158"/>
        <v>-9073841.8566666655</v>
      </c>
      <c r="AV41" s="34">
        <f>+AV39+AV40</f>
        <v>-5409152.8099999875</v>
      </c>
      <c r="AW41" s="34">
        <f t="shared" si="158"/>
        <v>3664689.0466666669</v>
      </c>
      <c r="AX41" s="34">
        <f t="shared" si="158"/>
        <v>571.1627846025159</v>
      </c>
      <c r="AY41" s="34"/>
      <c r="AZ41" s="34">
        <f t="shared" si="158"/>
        <v>51928418.409999996</v>
      </c>
      <c r="BA41" s="34">
        <f t="shared" si="158"/>
        <v>-5609261.25</v>
      </c>
      <c r="BB41" s="34">
        <f t="shared" si="158"/>
        <v>-1869753.75</v>
      </c>
      <c r="BC41" s="34">
        <f t="shared" si="158"/>
        <v>-3703638.549999997</v>
      </c>
      <c r="BD41" s="34">
        <f t="shared" si="158"/>
        <v>-1833884.8000000007</v>
      </c>
      <c r="BE41" s="34">
        <f t="shared" si="158"/>
        <v>455.87736969010496</v>
      </c>
      <c r="BF41" s="34"/>
      <c r="BG41" s="34">
        <f t="shared" si="158"/>
        <v>56389905.329999998</v>
      </c>
      <c r="BH41" s="34">
        <f t="shared" si="158"/>
        <v>-531184.03000000119</v>
      </c>
      <c r="BI41" s="34">
        <f t="shared" si="158"/>
        <v>-177061.34333333373</v>
      </c>
      <c r="BJ41" s="34">
        <f t="shared" si="158"/>
        <v>7637311.7800000012</v>
      </c>
      <c r="BK41" s="34">
        <f t="shared" si="158"/>
        <v>7814373.1233333331</v>
      </c>
      <c r="BL41" s="34">
        <f t="shared" si="158"/>
        <v>322.70407348403688</v>
      </c>
      <c r="BM41" s="34"/>
      <c r="BN41" s="34">
        <f>+BN39+BN40</f>
        <v>39565751.560000002</v>
      </c>
      <c r="BO41" s="34">
        <f t="shared" ref="BO41:CT41" si="159">+BO39+BO40</f>
        <v>2495430.4199999981</v>
      </c>
      <c r="BP41" s="34">
        <f t="shared" si="159"/>
        <v>831810.1400000006</v>
      </c>
      <c r="BQ41" s="34">
        <f>+BQ39+BQ40</f>
        <v>11099662.629999999</v>
      </c>
      <c r="BR41" s="34">
        <f t="shared" si="159"/>
        <v>10267852.49</v>
      </c>
      <c r="BS41" s="34">
        <f t="shared" si="159"/>
        <v>498.75957978123881</v>
      </c>
      <c r="BT41" s="34"/>
      <c r="BU41" s="34">
        <f t="shared" si="159"/>
        <v>42470836.539999999</v>
      </c>
      <c r="BV41" s="34">
        <f t="shared" si="159"/>
        <v>6845187.0600000024</v>
      </c>
      <c r="BW41" s="34">
        <f t="shared" si="159"/>
        <v>2281729.0200000005</v>
      </c>
      <c r="BX41" s="34">
        <f t="shared" si="159"/>
        <v>20342358.539999999</v>
      </c>
      <c r="BY41" s="34">
        <f t="shared" si="159"/>
        <v>18060629.520000003</v>
      </c>
      <c r="BZ41" s="34">
        <f t="shared" si="159"/>
        <v>477.47807491365359</v>
      </c>
      <c r="CA41" s="34" t="e">
        <f t="shared" si="159"/>
        <v>#VALUE!</v>
      </c>
      <c r="CB41" s="34">
        <f t="shared" si="159"/>
        <v>71021013.010000005</v>
      </c>
      <c r="CC41" s="34">
        <f t="shared" si="159"/>
        <v>27633176.41</v>
      </c>
      <c r="CD41" s="34">
        <f t="shared" si="159"/>
        <v>9211058.8033333328</v>
      </c>
      <c r="CE41" s="34">
        <f t="shared" si="159"/>
        <v>44749905.370000005</v>
      </c>
      <c r="CF41" s="34">
        <f t="shared" si="159"/>
        <v>35538846.566666663</v>
      </c>
      <c r="CG41"/>
      <c r="CH41"/>
      <c r="CI41" s="34">
        <f t="shared" si="159"/>
        <v>11994678.890000001</v>
      </c>
      <c r="CJ41" s="34">
        <f t="shared" si="159"/>
        <v>939847.62999999989</v>
      </c>
      <c r="CK41" s="34">
        <f t="shared" si="159"/>
        <v>313282.54333333322</v>
      </c>
      <c r="CL41" s="34">
        <f t="shared" si="159"/>
        <v>7383383.8500000015</v>
      </c>
      <c r="CM41" s="34">
        <f t="shared" si="159"/>
        <v>7070101.3066666666</v>
      </c>
      <c r="CN41" s="34">
        <f t="shared" si="159"/>
        <v>702.35721013948671</v>
      </c>
      <c r="CO41" s="34"/>
      <c r="CP41" s="34">
        <f t="shared" si="159"/>
        <v>28847209.340000004</v>
      </c>
      <c r="CQ41" s="34">
        <f t="shared" si="159"/>
        <v>-7522401.5000000019</v>
      </c>
      <c r="CR41" s="34">
        <f t="shared" si="159"/>
        <v>-2507467.1666666665</v>
      </c>
      <c r="CS41" s="34">
        <f t="shared" si="159"/>
        <v>6903405.75</v>
      </c>
      <c r="CT41" s="34">
        <f t="shared" si="159"/>
        <v>9410872.916666666</v>
      </c>
      <c r="CU41" s="34">
        <f t="shared" ref="CU41:DQ41" si="160">+CU39+CU40</f>
        <v>924.83554972446302</v>
      </c>
      <c r="CV41" s="34"/>
      <c r="CW41" s="34">
        <f t="shared" si="160"/>
        <v>21368112.09</v>
      </c>
      <c r="CX41" s="34">
        <f t="shared" si="160"/>
        <v>-10606710.350000001</v>
      </c>
      <c r="CY41" s="34">
        <f t="shared" si="160"/>
        <v>-3535570.1166666672</v>
      </c>
      <c r="CZ41" s="34">
        <f t="shared" si="160"/>
        <v>818277.08999999985</v>
      </c>
      <c r="DA41" s="34">
        <f t="shared" si="160"/>
        <v>4353847.206666667</v>
      </c>
      <c r="DB41" s="34">
        <f t="shared" si="160"/>
        <v>959.93973388487643</v>
      </c>
      <c r="DC41" s="34"/>
      <c r="DD41" s="34">
        <f t="shared" si="160"/>
        <v>17604870.420000002</v>
      </c>
      <c r="DE41" s="34">
        <f t="shared" si="160"/>
        <v>445632.90000000037</v>
      </c>
      <c r="DF41" s="34">
        <f t="shared" si="160"/>
        <v>148544.30000000028</v>
      </c>
      <c r="DG41" s="34">
        <f t="shared" si="160"/>
        <v>6893652.2200000016</v>
      </c>
      <c r="DH41" s="34">
        <f t="shared" si="160"/>
        <v>6745107.9199999999</v>
      </c>
      <c r="DI41" s="34">
        <f t="shared" si="160"/>
        <v>472.26898786883936</v>
      </c>
      <c r="DJ41" s="34"/>
      <c r="DK41" s="34">
        <f t="shared" si="160"/>
        <v>1329920100.47</v>
      </c>
      <c r="DL41" s="34">
        <f t="shared" si="160"/>
        <v>-131173241.02999997</v>
      </c>
      <c r="DM41" s="34">
        <f t="shared" si="160"/>
        <v>-43724413.676666647</v>
      </c>
      <c r="DN41" s="34">
        <f t="shared" si="160"/>
        <v>35310000.5</v>
      </c>
      <c r="DO41" s="34">
        <f t="shared" si="160"/>
        <v>79034414.176666617</v>
      </c>
      <c r="DP41" s="34">
        <f t="shared" si="160"/>
        <v>9483.2242145622549</v>
      </c>
      <c r="DQ41" s="34" t="e">
        <f t="shared" si="16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6969878.9500000477</v>
      </c>
      <c r="E42" s="18">
        <f>+E17-E33</f>
        <v>2323292.9833332896</v>
      </c>
      <c r="F42" s="18">
        <f>+F17-F33</f>
        <v>109629907.87000012</v>
      </c>
      <c r="G42" s="18">
        <f t="shared" ref="G42:BO42" si="161">+G17-G33</f>
        <v>107306614.88666683</v>
      </c>
      <c r="H42" s="18">
        <f t="shared" si="161"/>
        <v>21.550955959389984</v>
      </c>
      <c r="I42" s="18">
        <f t="shared" si="161"/>
        <v>0</v>
      </c>
      <c r="J42" s="18">
        <f t="shared" si="161"/>
        <v>4.0000021457672119E-2</v>
      </c>
      <c r="K42" s="18">
        <f t="shared" si="161"/>
        <v>-35650000</v>
      </c>
      <c r="L42" s="18">
        <f t="shared" si="161"/>
        <v>-11883333.333333373</v>
      </c>
      <c r="M42" s="18">
        <f t="shared" si="161"/>
        <v>33017667.559999943</v>
      </c>
      <c r="N42" s="18">
        <f t="shared" si="161"/>
        <v>44901000.893333316</v>
      </c>
      <c r="O42" s="18">
        <f t="shared" si="161"/>
        <v>28.340164574013382</v>
      </c>
      <c r="P42" s="18">
        <f t="shared" si="161"/>
        <v>0</v>
      </c>
      <c r="Q42" s="18">
        <f t="shared" si="161"/>
        <v>0</v>
      </c>
      <c r="R42" s="18">
        <f t="shared" si="161"/>
        <v>1257160.6800000221</v>
      </c>
      <c r="S42" s="18">
        <f t="shared" si="161"/>
        <v>419053.55999999493</v>
      </c>
      <c r="T42" s="18">
        <f t="shared" si="161"/>
        <v>12496988.980000004</v>
      </c>
      <c r="U42" s="18">
        <f t="shared" si="161"/>
        <v>12077935.420000009</v>
      </c>
      <c r="V42" s="18">
        <f t="shared" si="161"/>
        <v>31.544217699704685</v>
      </c>
      <c r="W42" s="18">
        <f t="shared" si="161"/>
        <v>0</v>
      </c>
      <c r="X42" s="18">
        <f t="shared" si="161"/>
        <v>-1.9999995827674866E-2</v>
      </c>
      <c r="Y42" s="18">
        <f t="shared" si="161"/>
        <v>106328.64999999106</v>
      </c>
      <c r="Z42" s="18">
        <f t="shared" si="161"/>
        <v>35442.883333336562</v>
      </c>
      <c r="AA42" s="18">
        <f t="shared" si="161"/>
        <v>9961499.7100000009</v>
      </c>
      <c r="AB42" s="18">
        <f>+AB17-AB33</f>
        <v>9926056.8266666643</v>
      </c>
      <c r="AC42" s="18">
        <f t="shared" si="161"/>
        <v>33.650385061436864</v>
      </c>
      <c r="AD42" s="18">
        <f t="shared" si="161"/>
        <v>0</v>
      </c>
      <c r="AE42" s="18">
        <f t="shared" si="161"/>
        <v>2.9999986290931702E-2</v>
      </c>
      <c r="AF42" s="18">
        <f t="shared" si="161"/>
        <v>2132432.9299999624</v>
      </c>
      <c r="AG42" s="18">
        <f t="shared" si="161"/>
        <v>710810.97666667774</v>
      </c>
      <c r="AH42" s="18">
        <f t="shared" si="161"/>
        <v>7354044.870000001</v>
      </c>
      <c r="AI42" s="18">
        <f>+AI17-AI33</f>
        <v>6643233.8933333233</v>
      </c>
      <c r="AJ42" s="18">
        <f t="shared" si="161"/>
        <v>20.9928684487178</v>
      </c>
      <c r="AK42" s="18">
        <f t="shared" si="161"/>
        <v>0</v>
      </c>
      <c r="AL42" s="18">
        <f t="shared" si="161"/>
        <v>2.9999997466802597E-2</v>
      </c>
      <c r="AM42" s="18">
        <f t="shared" si="161"/>
        <v>1726848</v>
      </c>
      <c r="AN42" s="18">
        <f t="shared" si="161"/>
        <v>575616</v>
      </c>
      <c r="AO42" s="18">
        <f t="shared" si="161"/>
        <v>6326736.1800000034</v>
      </c>
      <c r="AP42" s="18">
        <f t="shared" si="161"/>
        <v>5751120.1800000034</v>
      </c>
      <c r="AQ42" s="18">
        <f t="shared" si="161"/>
        <v>21.592773847847464</v>
      </c>
      <c r="AR42" s="18">
        <f t="shared" si="161"/>
        <v>0</v>
      </c>
      <c r="AS42" s="18">
        <f t="shared" si="161"/>
        <v>2.0000025629997253E-2</v>
      </c>
      <c r="AT42" s="18">
        <f t="shared" si="161"/>
        <v>7045678.6900000274</v>
      </c>
      <c r="AU42" s="18">
        <f t="shared" si="161"/>
        <v>2348559.5633333176</v>
      </c>
      <c r="AV42" s="18">
        <f t="shared" si="161"/>
        <v>15301453.370000005</v>
      </c>
      <c r="AW42" s="18">
        <f t="shared" si="161"/>
        <v>12952893.806666687</v>
      </c>
      <c r="AX42" s="18">
        <f t="shared" si="161"/>
        <v>17.372624532854569</v>
      </c>
      <c r="AY42" s="18">
        <f t="shared" si="161"/>
        <v>0</v>
      </c>
      <c r="AZ42" s="18">
        <f t="shared" si="161"/>
        <v>3.0000001192092896E-2</v>
      </c>
      <c r="BA42" s="18">
        <f t="shared" si="161"/>
        <v>5909070.2299999893</v>
      </c>
      <c r="BB42" s="18">
        <f t="shared" si="161"/>
        <v>1969690.0766666681</v>
      </c>
      <c r="BC42" s="18">
        <f t="shared" si="161"/>
        <v>5672163.1199999824</v>
      </c>
      <c r="BD42" s="18">
        <f t="shared" si="161"/>
        <v>3702473.0433333144</v>
      </c>
      <c r="BE42" s="18">
        <f t="shared" si="161"/>
        <v>11.819736182123513</v>
      </c>
      <c r="BF42" s="18">
        <f t="shared" si="161"/>
        <v>0</v>
      </c>
      <c r="BG42" s="18">
        <f t="shared" si="161"/>
        <v>0</v>
      </c>
      <c r="BH42" s="18">
        <f t="shared" si="161"/>
        <v>2279547.3699999899</v>
      </c>
      <c r="BI42" s="18">
        <f t="shared" si="161"/>
        <v>759849.12333332747</v>
      </c>
      <c r="BJ42" s="18">
        <f t="shared" si="161"/>
        <v>7043431.3100000024</v>
      </c>
      <c r="BK42" s="18">
        <f t="shared" si="161"/>
        <v>6283582.1866666749</v>
      </c>
      <c r="BL42" s="18">
        <f t="shared" si="161"/>
        <v>19.297375540176333</v>
      </c>
      <c r="BM42" s="18">
        <f t="shared" si="161"/>
        <v>0</v>
      </c>
      <c r="BN42" s="18">
        <f t="shared" si="161"/>
        <v>1.9999995827674866E-2</v>
      </c>
      <c r="BO42" s="18">
        <f t="shared" si="161"/>
        <v>4299964.4800000042</v>
      </c>
      <c r="BP42" s="18">
        <f t="shared" ref="BP42:DQ42" si="162">+BP17-BP33</f>
        <v>1433321.4933333322</v>
      </c>
      <c r="BQ42" s="18">
        <f t="shared" si="162"/>
        <v>14554338.329999998</v>
      </c>
      <c r="BR42" s="18">
        <f t="shared" si="162"/>
        <v>13121016.836666666</v>
      </c>
      <c r="BS42" s="18">
        <f t="shared" si="162"/>
        <v>41.646502053497684</v>
      </c>
      <c r="BT42" s="18">
        <f t="shared" si="162"/>
        <v>0</v>
      </c>
      <c r="BU42" s="18">
        <f t="shared" si="162"/>
        <v>9.9999979138374329E-3</v>
      </c>
      <c r="BV42" s="18">
        <f t="shared" si="162"/>
        <v>219793.84000000358</v>
      </c>
      <c r="BW42" s="18">
        <f t="shared" si="162"/>
        <v>73264.613333329558</v>
      </c>
      <c r="BX42" s="18">
        <f t="shared" si="162"/>
        <v>12704944.459999986</v>
      </c>
      <c r="BY42" s="18">
        <f t="shared" si="162"/>
        <v>12631679.846666656</v>
      </c>
      <c r="BZ42" s="18">
        <f t="shared" si="162"/>
        <v>40.361195975282151</v>
      </c>
      <c r="CA42" s="18">
        <f t="shared" si="162"/>
        <v>0</v>
      </c>
      <c r="CB42" s="18">
        <f t="shared" si="162"/>
        <v>3.0000001192092896E-2</v>
      </c>
      <c r="CC42" s="18">
        <f t="shared" si="162"/>
        <v>75576820.940000027</v>
      </c>
      <c r="CD42" s="18">
        <f t="shared" si="162"/>
        <v>25192273.646666661</v>
      </c>
      <c r="CE42" s="18">
        <f>+CE17-CE33</f>
        <v>38120236.00000003</v>
      </c>
      <c r="CF42" s="18">
        <f t="shared" si="162"/>
        <v>12927962.353333369</v>
      </c>
      <c r="CG42" s="18">
        <f t="shared" si="162"/>
        <v>18.044646205524778</v>
      </c>
      <c r="CH42" s="18">
        <f t="shared" si="162"/>
        <v>0</v>
      </c>
      <c r="CI42" s="18">
        <f t="shared" si="162"/>
        <v>3.0000001192092896E-2</v>
      </c>
      <c r="CJ42" s="18">
        <f t="shared" si="162"/>
        <v>-2166735.5900000036</v>
      </c>
      <c r="CK42" s="18">
        <f t="shared" si="162"/>
        <v>-722245.19666667096</v>
      </c>
      <c r="CL42" s="18">
        <f t="shared" si="162"/>
        <v>5395587.0900000017</v>
      </c>
      <c r="CM42" s="18">
        <f t="shared" si="162"/>
        <v>6117832.2866666727</v>
      </c>
      <c r="CN42" s="18">
        <f t="shared" si="162"/>
        <v>35.939214790575669</v>
      </c>
      <c r="CO42" s="18">
        <f t="shared" si="162"/>
        <v>0</v>
      </c>
      <c r="CP42" s="18">
        <f t="shared" si="162"/>
        <v>2.9999993741512299E-2</v>
      </c>
      <c r="CQ42" s="18">
        <f t="shared" si="162"/>
        <v>2172.1899999827147</v>
      </c>
      <c r="CR42" s="18">
        <f t="shared" si="162"/>
        <v>724.06333333998919</v>
      </c>
      <c r="CS42" s="18">
        <f t="shared" si="162"/>
        <v>10727972.740000002</v>
      </c>
      <c r="CT42" s="18">
        <f t="shared" si="162"/>
        <v>10727248.676666662</v>
      </c>
      <c r="CU42" s="18">
        <f t="shared" si="162"/>
        <v>26.800345638115388</v>
      </c>
      <c r="CV42" s="18">
        <f t="shared" si="162"/>
        <v>0</v>
      </c>
      <c r="CW42" s="18">
        <f t="shared" si="162"/>
        <v>4.0000006556510925E-2</v>
      </c>
      <c r="CX42" s="18">
        <f t="shared" si="162"/>
        <v>72930.730000004172</v>
      </c>
      <c r="CY42" s="18">
        <f t="shared" si="162"/>
        <v>24310.243333328515</v>
      </c>
      <c r="CZ42" s="18">
        <f t="shared" si="162"/>
        <v>4927183.6699999981</v>
      </c>
      <c r="DA42" s="18">
        <f t="shared" si="162"/>
        <v>4902873.4266666695</v>
      </c>
      <c r="DB42" s="18">
        <f t="shared" si="162"/>
        <v>26.054146697489671</v>
      </c>
      <c r="DC42" s="18">
        <f t="shared" si="162"/>
        <v>0</v>
      </c>
      <c r="DD42" s="18">
        <f t="shared" si="162"/>
        <v>1.9999995827674866E-2</v>
      </c>
      <c r="DE42" s="18">
        <f t="shared" si="162"/>
        <v>246721.97999999672</v>
      </c>
      <c r="DF42" s="18">
        <f t="shared" si="162"/>
        <v>82240.659999996424</v>
      </c>
      <c r="DG42" s="18">
        <f>+DG17-DG33</f>
        <v>3939773.7499999963</v>
      </c>
      <c r="DH42" s="18">
        <f t="shared" si="162"/>
        <v>3857533.09</v>
      </c>
      <c r="DI42" s="18">
        <f t="shared" si="162"/>
        <v>18.645696350897346</v>
      </c>
      <c r="DJ42" s="18">
        <f t="shared" si="162"/>
        <v>0</v>
      </c>
      <c r="DK42" s="18">
        <f t="shared" si="162"/>
        <v>-45432069.470000267</v>
      </c>
      <c r="DL42" s="18">
        <f t="shared" si="162"/>
        <v>-110868043.0800004</v>
      </c>
      <c r="DM42" s="18">
        <f t="shared" si="162"/>
        <v>-36489347.693333149</v>
      </c>
      <c r="DN42" s="18">
        <f>+DN17-DN33</f>
        <v>282854622.5400002</v>
      </c>
      <c r="DO42" s="18">
        <f>+DO17-DO33</f>
        <v>319343970.23333335</v>
      </c>
      <c r="DP42" s="18">
        <f t="shared" si="162"/>
        <v>29.050746980801669</v>
      </c>
      <c r="DQ42" s="18">
        <f t="shared" si="16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63">SUM(AZ5:AZ14)</f>
        <v>54485729.910000004</v>
      </c>
      <c r="BA43" s="22">
        <f t="shared" si="163"/>
        <v>81722261.719999999</v>
      </c>
      <c r="BB43" s="22">
        <f t="shared" si="163"/>
        <v>27240753.906666666</v>
      </c>
      <c r="BC43" s="22">
        <f t="shared" si="163"/>
        <v>33847447.219999991</v>
      </c>
      <c r="BD43" s="22">
        <f t="shared" si="163"/>
        <v>6606693.3133333335</v>
      </c>
      <c r="BE43" s="22">
        <f t="shared" si="163"/>
        <v>553.05576864355885</v>
      </c>
      <c r="BF43" s="22">
        <f t="shared" si="163"/>
        <v>0</v>
      </c>
      <c r="BG43" s="22">
        <f t="shared" si="163"/>
        <v>54113675.25</v>
      </c>
      <c r="BH43" s="22">
        <f t="shared" si="163"/>
        <v>98099740.50999999</v>
      </c>
      <c r="BI43" s="22">
        <f t="shared" si="163"/>
        <v>32699913.50333333</v>
      </c>
      <c r="BJ43" s="22">
        <f t="shared" si="163"/>
        <v>33236515.190000001</v>
      </c>
      <c r="BK43" s="22">
        <f t="shared" si="163"/>
        <v>536601.6866666663</v>
      </c>
      <c r="BL43" s="22">
        <f t="shared" si="163"/>
        <v>-253.17161495692221</v>
      </c>
      <c r="BM43" s="22">
        <f t="shared" si="163"/>
        <v>0</v>
      </c>
      <c r="BN43" s="22">
        <f t="shared" si="163"/>
        <v>55874683.989999995</v>
      </c>
      <c r="BO43" s="22">
        <f t="shared" si="163"/>
        <v>94160000</v>
      </c>
      <c r="BP43" s="22">
        <f t="shared" si="163"/>
        <v>31386666.666666664</v>
      </c>
      <c r="BQ43" s="22">
        <f t="shared" si="163"/>
        <v>39745954.280000001</v>
      </c>
      <c r="BR43" s="22">
        <f t="shared" si="163"/>
        <v>8359287.6133333333</v>
      </c>
      <c r="BS43" s="22">
        <f t="shared" si="163"/>
        <v>20.065289143252592</v>
      </c>
      <c r="BT43" s="22">
        <f t="shared" si="163"/>
        <v>0</v>
      </c>
      <c r="BU43" s="22">
        <f t="shared" si="163"/>
        <v>49850569.269999996</v>
      </c>
      <c r="BV43" s="22">
        <f t="shared" si="163"/>
        <v>88622330</v>
      </c>
      <c r="BW43" s="22">
        <f t="shared" si="163"/>
        <v>29540776.666666664</v>
      </c>
      <c r="BX43" s="22">
        <f t="shared" si="163"/>
        <v>40758649.069999993</v>
      </c>
      <c r="BY43" s="22">
        <f t="shared" si="163"/>
        <v>11217872.403333334</v>
      </c>
      <c r="BZ43" s="22">
        <f t="shared" si="163"/>
        <v>194.65428328315235</v>
      </c>
      <c r="CA43" s="22">
        <f t="shared" si="163"/>
        <v>0</v>
      </c>
      <c r="CB43" s="22">
        <f t="shared" si="163"/>
        <v>73811339.25</v>
      </c>
      <c r="CC43" s="22">
        <f t="shared" si="163"/>
        <v>166279316.02000001</v>
      </c>
      <c r="CD43" s="22">
        <f t="shared" si="163"/>
        <v>55426438.673333332</v>
      </c>
      <c r="CE43" s="22">
        <f t="shared" si="163"/>
        <v>73556622.590000018</v>
      </c>
      <c r="CF43" s="22">
        <f t="shared" ref="CF43:DP43" si="164">SUM(CF5:CF14)</f>
        <v>18130183.916666668</v>
      </c>
      <c r="CG43" s="22">
        <f t="shared" si="164"/>
        <v>214.6569491579246</v>
      </c>
      <c r="CH43" s="22">
        <f t="shared" si="164"/>
        <v>0</v>
      </c>
      <c r="CI43" s="22">
        <f t="shared" si="164"/>
        <v>16544840.799999999</v>
      </c>
      <c r="CJ43" s="22">
        <f t="shared" si="164"/>
        <v>49612200</v>
      </c>
      <c r="CK43" s="22">
        <f t="shared" si="164"/>
        <v>16537399.999999998</v>
      </c>
      <c r="CL43" s="22">
        <f t="shared" si="164"/>
        <v>19778867.579999998</v>
      </c>
      <c r="CM43" s="22">
        <f t="shared" si="164"/>
        <v>3241467.5799999996</v>
      </c>
      <c r="CN43" s="22">
        <f t="shared" si="164"/>
        <v>269.11250176846414</v>
      </c>
      <c r="CO43" s="22">
        <f t="shared" si="164"/>
        <v>0</v>
      </c>
      <c r="CP43" s="22">
        <f t="shared" si="164"/>
        <v>59517065.350000001</v>
      </c>
      <c r="CQ43" s="22">
        <f t="shared" si="164"/>
        <v>117479731.31999999</v>
      </c>
      <c r="CR43" s="22">
        <f t="shared" si="164"/>
        <v>39159910.440000005</v>
      </c>
      <c r="CS43" s="22">
        <f t="shared" si="164"/>
        <v>46535397.25</v>
      </c>
      <c r="CT43" s="22">
        <f t="shared" si="164"/>
        <v>7375486.8099999996</v>
      </c>
      <c r="CU43" s="22">
        <f t="shared" si="164"/>
        <v>124.53714971252742</v>
      </c>
      <c r="CV43" s="22">
        <f t="shared" si="164"/>
        <v>0</v>
      </c>
      <c r="CW43" s="22">
        <f t="shared" si="164"/>
        <v>22417802.880000003</v>
      </c>
      <c r="CX43" s="22">
        <f t="shared" si="164"/>
        <v>54809001</v>
      </c>
      <c r="CY43" s="22">
        <f t="shared" si="164"/>
        <v>18269667</v>
      </c>
      <c r="CZ43" s="22">
        <f t="shared" si="164"/>
        <v>21753449.339999996</v>
      </c>
      <c r="DA43" s="22">
        <f t="shared" si="164"/>
        <v>3483782.3400000012</v>
      </c>
      <c r="DB43" s="22">
        <f t="shared" si="164"/>
        <v>11368721.160092635</v>
      </c>
      <c r="DC43" s="22">
        <f t="shared" si="164"/>
        <v>0</v>
      </c>
      <c r="DD43" s="22">
        <f t="shared" si="164"/>
        <v>21875542.419999998</v>
      </c>
      <c r="DE43" s="22">
        <f t="shared" si="164"/>
        <v>61745000</v>
      </c>
      <c r="DF43" s="22">
        <f t="shared" si="164"/>
        <v>20581666.666666664</v>
      </c>
      <c r="DG43" s="22">
        <f t="shared" si="164"/>
        <v>22990822.359999996</v>
      </c>
      <c r="DH43" s="22">
        <f t="shared" si="164"/>
        <v>2409155.6933333334</v>
      </c>
      <c r="DI43" s="22">
        <f t="shared" si="164"/>
        <v>105.17433428281296</v>
      </c>
      <c r="DJ43" s="22">
        <f t="shared" si="164"/>
        <v>0</v>
      </c>
      <c r="DK43" s="22">
        <f t="shared" si="164"/>
        <v>2186838895.0300002</v>
      </c>
      <c r="DL43" s="22">
        <f t="shared" si="164"/>
        <v>3051179545.3099999</v>
      </c>
      <c r="DM43" s="22">
        <f t="shared" si="164"/>
        <v>1017059848.4366666</v>
      </c>
      <c r="DN43" s="22">
        <f t="shared" si="164"/>
        <v>1324286851.4400001</v>
      </c>
      <c r="DO43" s="22">
        <f t="shared" si="164"/>
        <v>307227003.00333357</v>
      </c>
      <c r="DP43" s="22">
        <f t="shared" si="164"/>
        <v>360.17154571802519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65">SUM(AZ18:AZ31)</f>
        <v>60682503.270000003</v>
      </c>
      <c r="BA46" s="18">
        <f t="shared" si="165"/>
        <v>85717891.49000001</v>
      </c>
      <c r="BB46" s="18">
        <f t="shared" si="165"/>
        <v>28572630.496666666</v>
      </c>
      <c r="BC46" s="18">
        <f t="shared" si="165"/>
        <v>29913743.830000006</v>
      </c>
      <c r="BD46" s="18">
        <f t="shared" si="165"/>
        <v>1341113.3333333333</v>
      </c>
      <c r="BE46" s="18">
        <f t="shared" si="165"/>
        <v>88.695066277595345</v>
      </c>
      <c r="BF46" s="18">
        <f t="shared" si="165"/>
        <v>0</v>
      </c>
      <c r="BG46" s="18">
        <f t="shared" si="165"/>
        <v>54938716.980000004</v>
      </c>
      <c r="BH46" s="18">
        <f t="shared" si="165"/>
        <v>97153138.049999997</v>
      </c>
      <c r="BI46" s="18">
        <f t="shared" si="165"/>
        <v>32384379.350000001</v>
      </c>
      <c r="BJ46" s="18">
        <f t="shared" si="165"/>
        <v>27594628.789999999</v>
      </c>
      <c r="BK46" s="18">
        <f t="shared" si="165"/>
        <v>-4789750.5600000005</v>
      </c>
      <c r="BL46" s="18">
        <f t="shared" si="165"/>
        <v>-275.95008086829233</v>
      </c>
      <c r="BM46" s="18">
        <f t="shared" si="165"/>
        <v>0</v>
      </c>
      <c r="BN46" s="18">
        <f t="shared" si="165"/>
        <v>56674288.729999997</v>
      </c>
      <c r="BO46" s="18">
        <f t="shared" si="165"/>
        <v>91460035.519999996</v>
      </c>
      <c r="BP46" s="18">
        <f t="shared" si="165"/>
        <v>30486678.506666664</v>
      </c>
      <c r="BQ46" s="18">
        <f t="shared" si="165"/>
        <v>26816620.310000002</v>
      </c>
      <c r="BR46" s="18">
        <f t="shared" si="165"/>
        <v>-3670058.1966666663</v>
      </c>
      <c r="BS46" s="18">
        <f t="shared" si="165"/>
        <v>-217.2949767109256</v>
      </c>
      <c r="BT46" s="18">
        <f t="shared" si="165"/>
        <v>0</v>
      </c>
      <c r="BU46" s="18">
        <f t="shared" si="165"/>
        <v>55570962.609999999</v>
      </c>
      <c r="BV46" s="18">
        <f t="shared" si="165"/>
        <v>93665030</v>
      </c>
      <c r="BW46" s="18">
        <f t="shared" si="165"/>
        <v>31221676.666666668</v>
      </c>
      <c r="BX46" s="18">
        <f t="shared" si="165"/>
        <v>31506031.850000001</v>
      </c>
      <c r="BY46" s="18">
        <f t="shared" si="165"/>
        <v>284355.18333333335</v>
      </c>
      <c r="BZ46" s="18">
        <f t="shared" si="165"/>
        <v>-6.2395149967366983</v>
      </c>
      <c r="CA46" s="18">
        <f t="shared" si="165"/>
        <v>0</v>
      </c>
      <c r="CB46" s="18">
        <f t="shared" si="165"/>
        <v>80912190</v>
      </c>
      <c r="CC46" s="18">
        <f t="shared" si="165"/>
        <v>155289475.07999998</v>
      </c>
      <c r="CD46" s="18">
        <f t="shared" si="165"/>
        <v>51763158.359999999</v>
      </c>
      <c r="CE46" s="18">
        <f t="shared" si="165"/>
        <v>49793966.589999989</v>
      </c>
      <c r="CF46" s="18">
        <f t="shared" ref="CF46:DK46" si="166">SUM(CF18:CF31)</f>
        <v>-1969191.77</v>
      </c>
      <c r="CG46" s="18">
        <f t="shared" si="166"/>
        <v>-34.474815691245311</v>
      </c>
      <c r="CH46" s="18">
        <f t="shared" si="166"/>
        <v>0</v>
      </c>
      <c r="CI46" s="18">
        <f t="shared" si="166"/>
        <v>16804116.619999997</v>
      </c>
      <c r="CJ46" s="18">
        <f t="shared" si="166"/>
        <v>52457800</v>
      </c>
      <c r="CK46" s="18">
        <f t="shared" si="166"/>
        <v>17485933.333333336</v>
      </c>
      <c r="CL46" s="18">
        <f t="shared" si="166"/>
        <v>15232069.289999997</v>
      </c>
      <c r="CM46" s="18">
        <f t="shared" si="166"/>
        <v>-2253864.043333333</v>
      </c>
      <c r="CN46" s="18">
        <f t="shared" si="166"/>
        <v>-347.9868709767062</v>
      </c>
      <c r="CO46" s="18">
        <f t="shared" si="166"/>
        <v>0</v>
      </c>
      <c r="CP46" s="18">
        <f t="shared" si="166"/>
        <v>60709194.980000004</v>
      </c>
      <c r="CQ46" s="18">
        <f t="shared" si="166"/>
        <v>120077890.48</v>
      </c>
      <c r="CR46" s="18">
        <f t="shared" si="166"/>
        <v>40025963.493333332</v>
      </c>
      <c r="CS46" s="18">
        <f t="shared" si="166"/>
        <v>37707755.859999999</v>
      </c>
      <c r="CT46" s="18">
        <f t="shared" si="166"/>
        <v>-2318207.6333333333</v>
      </c>
      <c r="CU46" s="18">
        <f t="shared" si="166"/>
        <v>-64.53880485265671</v>
      </c>
      <c r="CV46" s="18">
        <f t="shared" si="166"/>
        <v>0</v>
      </c>
      <c r="CW46" s="18">
        <f t="shared" si="166"/>
        <v>22767572.179999996</v>
      </c>
      <c r="CX46" s="18">
        <f t="shared" si="166"/>
        <v>56396070.269999996</v>
      </c>
      <c r="CY46" s="18">
        <f t="shared" si="166"/>
        <v>18798690.090000004</v>
      </c>
      <c r="CZ46" s="18">
        <f t="shared" si="166"/>
        <v>17794433.249999996</v>
      </c>
      <c r="DA46" s="18">
        <f t="shared" si="166"/>
        <v>-1004256.84</v>
      </c>
      <c r="DB46" s="18">
        <f t="shared" si="166"/>
        <v>-81.184111421894073</v>
      </c>
      <c r="DC46" s="18">
        <f t="shared" si="166"/>
        <v>0</v>
      </c>
      <c r="DD46" s="18">
        <f t="shared" si="166"/>
        <v>22270156.990000002</v>
      </c>
      <c r="DE46" s="18">
        <f t="shared" si="166"/>
        <v>61895000</v>
      </c>
      <c r="DF46" s="18">
        <f t="shared" si="166"/>
        <v>20631666.666666668</v>
      </c>
      <c r="DG46" s="18">
        <f t="shared" si="166"/>
        <v>19447770.59</v>
      </c>
      <c r="DH46" s="18">
        <f t="shared" si="166"/>
        <v>-1183896.0766666667</v>
      </c>
      <c r="DI46" s="18">
        <f t="shared" si="166"/>
        <v>80.598059475330103</v>
      </c>
      <c r="DJ46" s="18">
        <f t="shared" si="166"/>
        <v>0</v>
      </c>
      <c r="DK46" s="18">
        <f t="shared" si="166"/>
        <v>2295945521.6400003</v>
      </c>
      <c r="DL46" s="18">
        <f t="shared" ref="DL46:DQ46" si="167">SUM(DL18:DL31)</f>
        <v>3396571096.1100001</v>
      </c>
      <c r="DM46" s="18">
        <f t="shared" si="167"/>
        <v>1131690365.3699999</v>
      </c>
      <c r="DN46" s="18">
        <f t="shared" si="167"/>
        <v>1095356459.48</v>
      </c>
      <c r="DO46" s="18">
        <f t="shared" si="167"/>
        <v>-36333905.889999941</v>
      </c>
      <c r="DP46" s="18">
        <f t="shared" si="167"/>
        <v>-174.00522474539432</v>
      </c>
      <c r="DQ46" s="18">
        <f t="shared" si="16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68">+AZ46-AZ29</f>
        <v>58911112.490000002</v>
      </c>
      <c r="BA47" s="23">
        <f t="shared" si="168"/>
        <v>81055891.49000001</v>
      </c>
      <c r="BB47" s="23">
        <f t="shared" si="168"/>
        <v>27018630.496666666</v>
      </c>
      <c r="BC47" s="23">
        <f t="shared" si="168"/>
        <v>29094799.370000005</v>
      </c>
      <c r="BD47" s="23">
        <f t="shared" si="168"/>
        <v>2076168.8733333333</v>
      </c>
      <c r="BE47" s="23">
        <f t="shared" si="168"/>
        <v>135.99593757746663</v>
      </c>
      <c r="BF47" s="23" t="e">
        <f t="shared" si="168"/>
        <v>#VALUE!</v>
      </c>
      <c r="BG47" s="23">
        <f t="shared" si="168"/>
        <v>51340640.080000006</v>
      </c>
      <c r="BH47" s="23">
        <f t="shared" si="168"/>
        <v>90885495.219999999</v>
      </c>
      <c r="BI47" s="23">
        <f t="shared" si="168"/>
        <v>30295165.073333334</v>
      </c>
      <c r="BJ47" s="23">
        <f t="shared" si="168"/>
        <v>25543002.039999999</v>
      </c>
      <c r="BK47" s="23">
        <f t="shared" si="168"/>
        <v>-4752163.0333333341</v>
      </c>
      <c r="BL47" s="23">
        <f t="shared" si="168"/>
        <v>-274.15095824662245</v>
      </c>
      <c r="BM47" s="23" t="e">
        <f t="shared" si="168"/>
        <v>#VALUE!</v>
      </c>
      <c r="BN47" s="23">
        <f t="shared" si="168"/>
        <v>54849263.259999998</v>
      </c>
      <c r="BO47" s="23">
        <f t="shared" si="168"/>
        <v>88960035.519999996</v>
      </c>
      <c r="BP47" s="23">
        <f t="shared" si="168"/>
        <v>29653345.173333332</v>
      </c>
      <c r="BQ47" s="23">
        <f t="shared" si="168"/>
        <v>25609227.270000003</v>
      </c>
      <c r="BR47" s="23">
        <f t="shared" si="168"/>
        <v>-4044117.9033333329</v>
      </c>
      <c r="BS47" s="23">
        <f t="shared" si="168"/>
        <v>-262.18214151092559</v>
      </c>
      <c r="BT47" s="23" t="e">
        <f t="shared" si="168"/>
        <v>#VALUE!</v>
      </c>
      <c r="BU47" s="23">
        <f t="shared" si="168"/>
        <v>52293166.43</v>
      </c>
      <c r="BV47" s="23">
        <f t="shared" si="168"/>
        <v>87498030</v>
      </c>
      <c r="BW47" s="23">
        <f t="shared" si="168"/>
        <v>29166010</v>
      </c>
      <c r="BX47" s="23">
        <f t="shared" si="168"/>
        <v>29341895.330000002</v>
      </c>
      <c r="BY47" s="23">
        <f t="shared" si="168"/>
        <v>175885.33000000002</v>
      </c>
      <c r="BZ47" s="23">
        <f t="shared" si="168"/>
        <v>-11.516141557463145</v>
      </c>
      <c r="CA47" s="23" t="e">
        <f t="shared" si="168"/>
        <v>#VALUE!</v>
      </c>
      <c r="CB47" s="23">
        <f t="shared" si="168"/>
        <v>72531113.950000003</v>
      </c>
      <c r="CC47" s="23">
        <f t="shared" si="168"/>
        <v>139186803.16</v>
      </c>
      <c r="CD47" s="23">
        <f t="shared" si="168"/>
        <v>46395601.053333335</v>
      </c>
      <c r="CE47" s="23">
        <f t="shared" si="168"/>
        <v>46511409.319999993</v>
      </c>
      <c r="CF47" s="23">
        <f t="shared" ref="CF47:DK47" si="169">+CF46-CF29</f>
        <v>115808.2666666666</v>
      </c>
      <c r="CG47" s="23">
        <f t="shared" si="169"/>
        <v>4.3696701249943075</v>
      </c>
      <c r="CH47" s="23" t="e">
        <f t="shared" si="169"/>
        <v>#VALUE!</v>
      </c>
      <c r="CI47" s="23">
        <f t="shared" si="169"/>
        <v>15819580.369999997</v>
      </c>
      <c r="CJ47" s="23">
        <f t="shared" si="169"/>
        <v>49527800</v>
      </c>
      <c r="CK47" s="23">
        <f t="shared" si="169"/>
        <v>16509266.66666667</v>
      </c>
      <c r="CL47" s="23">
        <f t="shared" si="169"/>
        <v>14298631.349999998</v>
      </c>
      <c r="CM47" s="23">
        <f t="shared" si="169"/>
        <v>-2210635.3166666664</v>
      </c>
      <c r="CN47" s="23">
        <f t="shared" si="169"/>
        <v>-343.56072148865161</v>
      </c>
      <c r="CO47" s="23" t="e">
        <f t="shared" si="169"/>
        <v>#VALUE!</v>
      </c>
      <c r="CP47" s="23">
        <f t="shared" si="169"/>
        <v>55300593.300000004</v>
      </c>
      <c r="CQ47" s="23">
        <f t="shared" si="169"/>
        <v>112377256.34</v>
      </c>
      <c r="CR47" s="23">
        <f t="shared" si="169"/>
        <v>37459085.446666665</v>
      </c>
      <c r="CS47" s="23">
        <f t="shared" si="169"/>
        <v>35225348.420000002</v>
      </c>
      <c r="CT47" s="23">
        <f t="shared" si="169"/>
        <v>-2233737.0266666668</v>
      </c>
      <c r="CU47" s="23">
        <f t="shared" si="169"/>
        <v>-61.248013271172745</v>
      </c>
      <c r="CV47" s="23" t="e">
        <f t="shared" si="169"/>
        <v>#VALUE!</v>
      </c>
      <c r="CW47" s="23">
        <f t="shared" si="169"/>
        <v>20931963.449999996</v>
      </c>
      <c r="CX47" s="23">
        <f t="shared" si="169"/>
        <v>51832300</v>
      </c>
      <c r="CY47" s="23">
        <f t="shared" si="169"/>
        <v>17277433.333333336</v>
      </c>
      <c r="CZ47" s="23">
        <f t="shared" si="169"/>
        <v>15305682.029999997</v>
      </c>
      <c r="DA47" s="23">
        <f t="shared" si="169"/>
        <v>-1971751.3033333332</v>
      </c>
      <c r="DB47" s="23">
        <f t="shared" si="169"/>
        <v>-144.78247896198499</v>
      </c>
      <c r="DC47" s="23" t="e">
        <f t="shared" si="169"/>
        <v>#VALUE!</v>
      </c>
      <c r="DD47" s="23">
        <f t="shared" si="169"/>
        <v>20797553.970000003</v>
      </c>
      <c r="DE47" s="23">
        <f t="shared" si="169"/>
        <v>57895000</v>
      </c>
      <c r="DF47" s="23">
        <f t="shared" si="169"/>
        <v>19298333.333333336</v>
      </c>
      <c r="DG47" s="23">
        <f t="shared" si="169"/>
        <v>18144683.59</v>
      </c>
      <c r="DH47" s="23">
        <f t="shared" si="169"/>
        <v>-1153649.7433333334</v>
      </c>
      <c r="DI47" s="23">
        <f t="shared" si="169"/>
        <v>82.866534475330099</v>
      </c>
      <c r="DJ47" s="23" t="e">
        <f t="shared" si="169"/>
        <v>#VALUE!</v>
      </c>
      <c r="DK47" s="23">
        <f t="shared" si="169"/>
        <v>2159924676.6200004</v>
      </c>
      <c r="DL47" s="23">
        <f t="shared" ref="DL47:DQ47" si="170">+DL46-DL29</f>
        <v>3201089313.1900001</v>
      </c>
      <c r="DM47" s="23">
        <f t="shared" si="170"/>
        <v>1051529771.0633333</v>
      </c>
      <c r="DN47" s="23">
        <f t="shared" si="170"/>
        <v>1020250851.39</v>
      </c>
      <c r="DO47" s="23">
        <f t="shared" si="170"/>
        <v>-31278919.673333257</v>
      </c>
      <c r="DP47" s="23">
        <f t="shared" si="170"/>
        <v>-167.69915096888505</v>
      </c>
      <c r="DQ47" s="23" t="e">
        <f t="shared" si="17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432" stopIfTrue="1" operator="lessThan">
      <formula>0</formula>
    </cfRule>
  </conditionalFormatting>
  <conditionalFormatting sqref="DK38:DQ40">
    <cfRule type="cellIs" dxfId="62" priority="415" stopIfTrue="1" operator="lessThan">
      <formula>0</formula>
    </cfRule>
  </conditionalFormatting>
  <conditionalFormatting sqref="C43:CZ43">
    <cfRule type="cellIs" dxfId="61" priority="386" stopIfTrue="1" operator="lessThan">
      <formula>0</formula>
    </cfRule>
  </conditionalFormatting>
  <conditionalFormatting sqref="E4:H4">
    <cfRule type="cellIs" dxfId="60" priority="377" stopIfTrue="1" operator="lessThan">
      <formula>0</formula>
    </cfRule>
  </conditionalFormatting>
  <conditionalFormatting sqref="G17:H17">
    <cfRule type="cellIs" dxfId="59" priority="372" stopIfTrue="1" operator="lessThan">
      <formula>0</formula>
    </cfRule>
  </conditionalFormatting>
  <conditionalFormatting sqref="L37 N37:O37">
    <cfRule type="cellIs" dxfId="58" priority="369" stopIfTrue="1" operator="lessThan">
      <formula>0</formula>
    </cfRule>
  </conditionalFormatting>
  <conditionalFormatting sqref="E37 G37:H37 G33:H33 E36:H36 H35">
    <cfRule type="cellIs" dxfId="57" priority="370" stopIfTrue="1" operator="lessThan">
      <formula>0</formula>
    </cfRule>
  </conditionalFormatting>
  <conditionalFormatting sqref="S37 U37:V37">
    <cfRule type="cellIs" dxfId="56" priority="368" stopIfTrue="1" operator="lessThan">
      <formula>0</formula>
    </cfRule>
  </conditionalFormatting>
  <conditionalFormatting sqref="Z37 AB37:AC37">
    <cfRule type="cellIs" dxfId="55" priority="367" stopIfTrue="1" operator="lessThan">
      <formula>0</formula>
    </cfRule>
  </conditionalFormatting>
  <conditionalFormatting sqref="AG37 AI37:AJ37">
    <cfRule type="cellIs" dxfId="54" priority="366" stopIfTrue="1" operator="lessThan">
      <formula>0</formula>
    </cfRule>
  </conditionalFormatting>
  <conditionalFormatting sqref="AN37 AP37:AQ37">
    <cfRule type="cellIs" dxfId="53" priority="365" stopIfTrue="1" operator="lessThan">
      <formula>0</formula>
    </cfRule>
  </conditionalFormatting>
  <conditionalFormatting sqref="AU37 AW37:AX37">
    <cfRule type="cellIs" dxfId="52" priority="364" stopIfTrue="1" operator="lessThan">
      <formula>0</formula>
    </cfRule>
  </conditionalFormatting>
  <conditionalFormatting sqref="BB37 BD37:BE37">
    <cfRule type="cellIs" dxfId="51" priority="363" stopIfTrue="1" operator="lessThan">
      <formula>0</formula>
    </cfRule>
  </conditionalFormatting>
  <conditionalFormatting sqref="BI37 BK37:BL37">
    <cfRule type="cellIs" dxfId="50" priority="362" stopIfTrue="1" operator="lessThan">
      <formula>0</formula>
    </cfRule>
  </conditionalFormatting>
  <conditionalFormatting sqref="BP37 BR37:BS37">
    <cfRule type="cellIs" dxfId="49" priority="361" stopIfTrue="1" operator="lessThan">
      <formula>0</formula>
    </cfRule>
  </conditionalFormatting>
  <conditionalFormatting sqref="BW37 BY37:BZ37">
    <cfRule type="cellIs" dxfId="48" priority="360" stopIfTrue="1" operator="lessThan">
      <formula>0</formula>
    </cfRule>
  </conditionalFormatting>
  <conditionalFormatting sqref="CD37 CF37:CG37">
    <cfRule type="cellIs" dxfId="47" priority="359" stopIfTrue="1" operator="lessThan">
      <formula>0</formula>
    </cfRule>
  </conditionalFormatting>
  <conditionalFormatting sqref="CK37 CM37:CN37">
    <cfRule type="cellIs" dxfId="46" priority="358" stopIfTrue="1" operator="lessThan">
      <formula>0</formula>
    </cfRule>
  </conditionalFormatting>
  <conditionalFormatting sqref="CR37 CT37:CU37">
    <cfRule type="cellIs" dxfId="45" priority="357" stopIfTrue="1" operator="lessThan">
      <formula>0</formula>
    </cfRule>
  </conditionalFormatting>
  <conditionalFormatting sqref="CY37 DA37:DB37">
    <cfRule type="cellIs" dxfId="44" priority="356" stopIfTrue="1" operator="lessThan">
      <formula>0</formula>
    </cfRule>
  </conditionalFormatting>
  <conditionalFormatting sqref="DF37 DH37:DI37">
    <cfRule type="cellIs" dxfId="43" priority="355" stopIfTrue="1" operator="lessThan">
      <formula>0</formula>
    </cfRule>
  </conditionalFormatting>
  <conditionalFormatting sqref="DM37 DO37:DP37">
    <cfRule type="cellIs" dxfId="42" priority="354" stopIfTrue="1" operator="lessThan">
      <formula>0</formula>
    </cfRule>
  </conditionalFormatting>
  <conditionalFormatting sqref="C40">
    <cfRule type="cellIs" dxfId="41" priority="351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345" stopIfTrue="1" operator="lessThan">
      <formula>0</formula>
    </cfRule>
  </conditionalFormatting>
  <conditionalFormatting sqref="DO17:DP17">
    <cfRule type="cellIs" dxfId="39" priority="344" stopIfTrue="1" operator="lessThan">
      <formula>0</formula>
    </cfRule>
  </conditionalFormatting>
  <conditionalFormatting sqref="L48">
    <cfRule type="cellIs" dxfId="38" priority="342" stopIfTrue="1" operator="lessThan">
      <formula>0</formula>
    </cfRule>
  </conditionalFormatting>
  <conditionalFormatting sqref="S48">
    <cfRule type="cellIs" dxfId="37" priority="341" stopIfTrue="1" operator="lessThan">
      <formula>0</formula>
    </cfRule>
  </conditionalFormatting>
  <conditionalFormatting sqref="Z48">
    <cfRule type="cellIs" dxfId="36" priority="340" stopIfTrue="1" operator="lessThan">
      <formula>0</formula>
    </cfRule>
  </conditionalFormatting>
  <conditionalFormatting sqref="AG48">
    <cfRule type="cellIs" dxfId="35" priority="339" stopIfTrue="1" operator="lessThan">
      <formula>0</formula>
    </cfRule>
  </conditionalFormatting>
  <conditionalFormatting sqref="AN48">
    <cfRule type="cellIs" dxfId="34" priority="338" stopIfTrue="1" operator="lessThan">
      <formula>0</formula>
    </cfRule>
  </conditionalFormatting>
  <conditionalFormatting sqref="AU48">
    <cfRule type="cellIs" dxfId="33" priority="337" stopIfTrue="1" operator="lessThan">
      <formula>0</formula>
    </cfRule>
  </conditionalFormatting>
  <conditionalFormatting sqref="BB48">
    <cfRule type="cellIs" dxfId="32" priority="336" stopIfTrue="1" operator="lessThan">
      <formula>0</formula>
    </cfRule>
  </conditionalFormatting>
  <conditionalFormatting sqref="BI48">
    <cfRule type="cellIs" dxfId="31" priority="335" stopIfTrue="1" operator="lessThan">
      <formula>0</formula>
    </cfRule>
  </conditionalFormatting>
  <conditionalFormatting sqref="BP48">
    <cfRule type="cellIs" dxfId="30" priority="334" stopIfTrue="1" operator="lessThan">
      <formula>0</formula>
    </cfRule>
  </conditionalFormatting>
  <conditionalFormatting sqref="BW48">
    <cfRule type="cellIs" dxfId="29" priority="333" stopIfTrue="1" operator="lessThan">
      <formula>0</formula>
    </cfRule>
  </conditionalFormatting>
  <conditionalFormatting sqref="CD48">
    <cfRule type="cellIs" dxfId="28" priority="332" stopIfTrue="1" operator="lessThan">
      <formula>0</formula>
    </cfRule>
  </conditionalFormatting>
  <conditionalFormatting sqref="CK48">
    <cfRule type="cellIs" dxfId="27" priority="331" stopIfTrue="1" operator="lessThan">
      <formula>0</formula>
    </cfRule>
  </conditionalFormatting>
  <conditionalFormatting sqref="CR48">
    <cfRule type="cellIs" dxfId="26" priority="330" stopIfTrue="1" operator="lessThan">
      <formula>0</formula>
    </cfRule>
  </conditionalFormatting>
  <conditionalFormatting sqref="CY48">
    <cfRule type="cellIs" dxfId="25" priority="329" stopIfTrue="1" operator="lessThan">
      <formula>0</formula>
    </cfRule>
  </conditionalFormatting>
  <conditionalFormatting sqref="DF48">
    <cfRule type="cellIs" dxfId="24" priority="328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5 AX35 BS35:BS36 DI35">
    <cfRule type="cellIs" dxfId="23" priority="324" stopIfTrue="1" operator="lessThan">
      <formula>0</formula>
    </cfRule>
  </conditionalFormatting>
  <conditionalFormatting sqref="C42:DQ42">
    <cfRule type="cellIs" dxfId="22" priority="16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F1" zoomScale="80" zoomScaleNormal="80" workbookViewId="0">
      <selection activeCell="L9" sqref="L9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13" t="s">
        <v>2875</v>
      </c>
      <c r="B1" s="113"/>
      <c r="C1" s="113"/>
      <c r="D1" s="113"/>
      <c r="E1" s="113"/>
      <c r="G1" s="114" t="s">
        <v>2882</v>
      </c>
      <c r="H1" s="115"/>
      <c r="I1" s="115"/>
      <c r="J1" s="115"/>
      <c r="K1" s="115"/>
      <c r="L1" s="115"/>
      <c r="M1" s="116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7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8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+'Planfin_ม.ค.64'!D34</f>
        <v>1435876000</v>
      </c>
      <c r="C4" s="46">
        <f>+'Planfin_ม.ค.64'!D35</f>
        <v>1382242806</v>
      </c>
      <c r="D4" s="46">
        <f>+'Planfin_ม.ค.64'!D36</f>
        <v>53633194</v>
      </c>
      <c r="E4" s="40" t="str">
        <f>+'Planfin_ม.ค.64'!D37</f>
        <v>เกินดุล</v>
      </c>
      <c r="F4" s="99"/>
      <c r="G4" s="100" t="s">
        <v>16</v>
      </c>
      <c r="H4" s="103">
        <f>+'Planfin_ม.ค.64'!D34</f>
        <v>1435876000</v>
      </c>
      <c r="I4" s="103">
        <f>+'Planfin_ม.ค.64'!D35</f>
        <v>1382242806</v>
      </c>
      <c r="J4" s="106">
        <f>+'Planfin_ม.ค.64'!F34</f>
        <v>592753189.45000005</v>
      </c>
      <c r="K4" s="106">
        <f>+'Planfin_ม.ค.64'!F35</f>
        <v>465480549.46999997</v>
      </c>
      <c r="L4" s="106">
        <f>+'Planfin_ม.ค.64'!F36</f>
        <v>127272639.98000008</v>
      </c>
      <c r="M4" s="109" t="str">
        <f>+'Planfin_ม.ค.64'!F37</f>
        <v>ผลเกินดุล</v>
      </c>
    </row>
    <row r="5" spans="1:17" ht="25.5" customHeight="1" thickBot="1">
      <c r="A5" s="45" t="s">
        <v>300</v>
      </c>
      <c r="B5" s="46">
        <f>+'Planfin_ม.ค.64'!K34</f>
        <v>449450000</v>
      </c>
      <c r="C5" s="46">
        <f>+'Planfin_ม.ค.64'!K35</f>
        <v>447500000</v>
      </c>
      <c r="D5" s="46">
        <f>+'Planfin_ม.ค.64'!K36</f>
        <v>1950000</v>
      </c>
      <c r="E5" s="40" t="str">
        <f>+'Planfin_ม.ค.64'!K37</f>
        <v>เกินดุล</v>
      </c>
      <c r="G5" s="101" t="s">
        <v>300</v>
      </c>
      <c r="H5" s="104">
        <f>+'Planfin_ม.ค.64'!K34</f>
        <v>449450000</v>
      </c>
      <c r="I5" s="104">
        <f>+'Planfin_ม.ค.64'!K35</f>
        <v>447500000</v>
      </c>
      <c r="J5" s="107">
        <f>+'Planfin_ม.ค.64'!M34</f>
        <v>184477892.15999997</v>
      </c>
      <c r="K5" s="107">
        <f>+'Planfin_ม.ค.64'!M35</f>
        <v>141255883.29000002</v>
      </c>
      <c r="L5" s="107">
        <f>+'Planfin_ม.ค.64'!M36</f>
        <v>43222008.869999945</v>
      </c>
      <c r="M5" s="110" t="str">
        <f>+'Planfin_ม.ค.64'!M37</f>
        <v>ผลเกินดุล</v>
      </c>
    </row>
    <row r="6" spans="1:17" ht="25.5" customHeight="1" thickBot="1">
      <c r="A6" s="45" t="s">
        <v>462</v>
      </c>
      <c r="B6" s="46">
        <f>+'Planfin_ม.ค.64'!R34</f>
        <v>113286170</v>
      </c>
      <c r="C6" s="46">
        <f>+'Planfin_ม.ค.64'!R35</f>
        <v>110372621.75999999</v>
      </c>
      <c r="D6" s="46">
        <f>+'Planfin_ม.ค.64'!R36</f>
        <v>2913548.2400000095</v>
      </c>
      <c r="E6" s="40" t="str">
        <f>+'Planfin_ม.ค.64'!R37</f>
        <v>เกินดุล</v>
      </c>
      <c r="G6" s="101" t="s">
        <v>462</v>
      </c>
      <c r="H6" s="104">
        <f>+'Planfin_ม.ค.64'!R34</f>
        <v>113286170</v>
      </c>
      <c r="I6" s="104">
        <f>+'Planfin_ม.ค.64'!R35</f>
        <v>110372621.75999999</v>
      </c>
      <c r="J6" s="107">
        <f>+'Planfin_ม.ค.64'!T34</f>
        <v>46185485.20000001</v>
      </c>
      <c r="K6" s="107">
        <f>+'Planfin_ม.ค.64'!T35</f>
        <v>34446490.07</v>
      </c>
      <c r="L6" s="107">
        <f>+'Planfin_ม.ค.64'!T36</f>
        <v>11738995.13000001</v>
      </c>
      <c r="M6" s="110" t="str">
        <f>+'Planfin_ม.ค.64'!T37</f>
        <v>ผลเกินดุล</v>
      </c>
    </row>
    <row r="7" spans="1:17" ht="25.5" customHeight="1" thickBot="1">
      <c r="A7" s="45" t="s">
        <v>2862</v>
      </c>
      <c r="B7" s="46">
        <f>+'Planfin_ม.ค.64'!Y34</f>
        <v>86936306.349999994</v>
      </c>
      <c r="C7" s="46">
        <f>+'Planfin_ม.ค.64'!Y35</f>
        <v>78529007.109999999</v>
      </c>
      <c r="D7" s="46">
        <f>+'Planfin_ม.ค.64'!Y36</f>
        <v>8407299.2399999946</v>
      </c>
      <c r="E7" s="40" t="str">
        <f>+'Planfin_ม.ค.64'!Y37</f>
        <v>เกินดุล</v>
      </c>
      <c r="G7" s="101" t="s">
        <v>2862</v>
      </c>
      <c r="H7" s="104">
        <f>+'Planfin_ม.ค.64'!Y34</f>
        <v>86936306.349999994</v>
      </c>
      <c r="I7" s="104">
        <f>+'Planfin_ม.ค.64'!Y35</f>
        <v>78529007.109999999</v>
      </c>
      <c r="J7" s="107">
        <f>+'Planfin_ม.ค.64'!AA34</f>
        <v>36016617.5</v>
      </c>
      <c r="K7" s="107">
        <f>+'Planfin_ม.ค.64'!AA35</f>
        <v>24911579.640000001</v>
      </c>
      <c r="L7" s="107">
        <f>+'Planfin_ม.ค.64'!AA36</f>
        <v>11105037.859999999</v>
      </c>
      <c r="M7" s="110" t="str">
        <f>+'Planfin_ม.ค.64'!AA37</f>
        <v>ผลเกินดุล</v>
      </c>
    </row>
    <row r="8" spans="1:17" ht="25.5" customHeight="1" thickBot="1">
      <c r="A8" s="45" t="s">
        <v>1613</v>
      </c>
      <c r="B8" s="46">
        <f>+'Planfin_ม.ค.64'!AF34</f>
        <v>92812470.489999995</v>
      </c>
      <c r="C8" s="46">
        <f>+'Planfin_ม.ค.64'!AF35</f>
        <v>88037333.280000031</v>
      </c>
      <c r="D8" s="46">
        <f>+'Planfin_ม.ค.64'!AF36</f>
        <v>4775137.2099999636</v>
      </c>
      <c r="E8" s="40" t="str">
        <f>+'Planfin_ม.ค.64'!AF37</f>
        <v>เกินดุล</v>
      </c>
      <c r="G8" s="101" t="s">
        <v>1613</v>
      </c>
      <c r="H8" s="104">
        <f>+'Planfin_ม.ค.64'!AF34</f>
        <v>92812470.489999995</v>
      </c>
      <c r="I8" s="104">
        <f>+'Planfin_ม.ค.64'!AF35</f>
        <v>88037333.280000031</v>
      </c>
      <c r="J8" s="107">
        <f>+'Planfin_ม.ค.64'!AH34</f>
        <v>37176688.600000001</v>
      </c>
      <c r="K8" s="107">
        <f>+'Planfin_ม.ค.64'!AH35</f>
        <v>28098066.490000002</v>
      </c>
      <c r="L8" s="107">
        <f>+'Planfin_ม.ค.64'!AH36</f>
        <v>9078622.1099999994</v>
      </c>
      <c r="M8" s="110" t="str">
        <f>+'Planfin_ม.ค.64'!AH37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+'Planfin_ม.ค.64'!AM34</f>
        <v>77186360</v>
      </c>
      <c r="C9" s="46">
        <f>+'Planfin_ม.ค.64'!AM35</f>
        <v>76275612</v>
      </c>
      <c r="D9" s="46">
        <f>+'Planfin_ม.ค.64'!AM36</f>
        <v>910748</v>
      </c>
      <c r="E9" s="40" t="str">
        <f>+'Planfin_ม.ค.64'!AM37</f>
        <v>เกินดุล</v>
      </c>
      <c r="G9" s="101" t="s">
        <v>468</v>
      </c>
      <c r="H9" s="104">
        <f>+'Planfin_ม.ค.64'!AM34</f>
        <v>77186360</v>
      </c>
      <c r="I9" s="104">
        <f>+'Planfin_ม.ค.64'!AM35</f>
        <v>76275612</v>
      </c>
      <c r="J9" s="107">
        <f>+'Planfin_ม.ค.64'!AO34</f>
        <v>25611720.230000004</v>
      </c>
      <c r="K9" s="107">
        <f>+'Planfin_ม.ค.64'!AO35</f>
        <v>21059101.5</v>
      </c>
      <c r="L9" s="107">
        <f>+'Planfin_ม.ค.64'!AO36</f>
        <v>4552618.7300000042</v>
      </c>
      <c r="M9" s="110" t="str">
        <f>+'Planfin_ม.ค.64'!AO37</f>
        <v>ผลเกินดุล</v>
      </c>
    </row>
    <row r="10" spans="1:17" ht="25.5" customHeight="1" thickBot="1">
      <c r="A10" s="45" t="s">
        <v>470</v>
      </c>
      <c r="B10" s="46">
        <f>+'Planfin_ม.ค.64'!AT34</f>
        <v>220450000</v>
      </c>
      <c r="C10" s="46">
        <f>+'Planfin_ม.ค.64'!AT35</f>
        <v>212413321.30999997</v>
      </c>
      <c r="D10" s="46">
        <f>+'Planfin_ม.ค.64'!AT36</f>
        <v>8036678.6900000274</v>
      </c>
      <c r="E10" s="40" t="str">
        <f>+'Planfin_ม.ค.64'!AT37</f>
        <v>เกินดุล</v>
      </c>
      <c r="G10" s="101" t="s">
        <v>470</v>
      </c>
      <c r="H10" s="104">
        <f>+'Planfin_ม.ค.64'!AT34</f>
        <v>220450000</v>
      </c>
      <c r="I10" s="104">
        <f>+'Planfin_ม.ค.64'!AT35</f>
        <v>212413321.30999997</v>
      </c>
      <c r="J10" s="107">
        <f>+'Planfin_ม.ค.64'!AV34</f>
        <v>84180839.890000015</v>
      </c>
      <c r="K10" s="107">
        <f>+'Planfin_ม.ค.64'!AV35</f>
        <v>65924502.210000008</v>
      </c>
      <c r="L10" s="107">
        <f>+'Planfin_ม.ค.64'!AV36</f>
        <v>18256337.680000007</v>
      </c>
      <c r="M10" s="112" t="str">
        <f>+'Planfin_ม.ค.64'!AV37</f>
        <v>ผลเกินดุล</v>
      </c>
    </row>
    <row r="11" spans="1:17" ht="25.5" customHeight="1" thickBot="1">
      <c r="A11" s="45" t="s">
        <v>472</v>
      </c>
      <c r="B11" s="46">
        <f>+'Planfin_ม.ค.64'!BA34</f>
        <v>81722261.719999999</v>
      </c>
      <c r="C11" s="46">
        <f>+'Planfin_ม.ค.64'!BA35</f>
        <v>81055891.49000001</v>
      </c>
      <c r="D11" s="46">
        <f>+'Planfin_ม.ค.64'!BA36</f>
        <v>666370.22999998927</v>
      </c>
      <c r="E11" s="40" t="str">
        <f>+'Planfin_ม.ค.64'!BA37</f>
        <v>เกินดุล</v>
      </c>
      <c r="G11" s="101" t="s">
        <v>472</v>
      </c>
      <c r="H11" s="104">
        <f>+'Planfin_ม.ค.64'!BA34</f>
        <v>81722261.719999999</v>
      </c>
      <c r="I11" s="104">
        <f>+'Planfin_ม.ค.64'!BA35</f>
        <v>81055891.49000001</v>
      </c>
      <c r="J11" s="107">
        <f>+'Planfin_ม.ค.64'!BC34</f>
        <v>33847447.219999991</v>
      </c>
      <c r="K11" s="107">
        <f>+'Planfin_ม.ค.64'!BC35</f>
        <v>29094799.370000005</v>
      </c>
      <c r="L11" s="107">
        <f>+'Planfin_ม.ค.64'!BC36</f>
        <v>4752647.8499999866</v>
      </c>
      <c r="M11" s="110" t="str">
        <f>+'Planfin_ม.ค.64'!BC37</f>
        <v>ผลเกินดุล</v>
      </c>
    </row>
    <row r="12" spans="1:17" ht="25.5" customHeight="1" thickBot="1">
      <c r="A12" s="45" t="s">
        <v>474</v>
      </c>
      <c r="B12" s="46">
        <f>+'Planfin_ม.ค.64'!BH34</f>
        <v>98099740.50999999</v>
      </c>
      <c r="C12" s="46">
        <f>+'Planfin_ม.ค.64'!BH35</f>
        <v>90885495.219999999</v>
      </c>
      <c r="D12" s="46">
        <f>+'Planfin_ม.ค.64'!BH36</f>
        <v>7214245.2899999917</v>
      </c>
      <c r="E12" s="40" t="str">
        <f>+'Planfin_ม.ค.64'!BH37</f>
        <v>เกินดุล</v>
      </c>
      <c r="G12" s="101" t="s">
        <v>474</v>
      </c>
      <c r="H12" s="104">
        <f>+'Planfin_ม.ค.64'!BH34</f>
        <v>98099740.50999999</v>
      </c>
      <c r="I12" s="104">
        <f>+'Planfin_ม.ค.64'!BH35</f>
        <v>90885495.219999999</v>
      </c>
      <c r="J12" s="107">
        <f>+'Planfin_ม.ค.64'!BJ34</f>
        <v>33236515.190000001</v>
      </c>
      <c r="K12" s="107">
        <f>+'Planfin_ม.ค.64'!BJ35</f>
        <v>25543002.039999999</v>
      </c>
      <c r="L12" s="107">
        <f>+'Planfin_ม.ค.64'!BJ36</f>
        <v>7693513.1500000022</v>
      </c>
      <c r="M12" s="110" t="str">
        <f>+'Planfin_ม.ค.64'!BJ37</f>
        <v>ผลเกินดุล</v>
      </c>
    </row>
    <row r="13" spans="1:17" ht="25.5" customHeight="1" thickBot="1">
      <c r="A13" s="45" t="s">
        <v>476</v>
      </c>
      <c r="B13" s="46">
        <f>+'Planfin_ม.ค.64'!BO34</f>
        <v>94160000</v>
      </c>
      <c r="C13" s="46">
        <f>+'Planfin_ม.ค.64'!BO35</f>
        <v>88960035.519999996</v>
      </c>
      <c r="D13" s="46">
        <f>+'Planfin_ม.ค.64'!BO36</f>
        <v>5199964.4800000042</v>
      </c>
      <c r="E13" s="40" t="str">
        <f>+'Planfin_ม.ค.64'!BO37</f>
        <v>เกินดุล</v>
      </c>
      <c r="G13" s="101" t="s">
        <v>476</v>
      </c>
      <c r="H13" s="104">
        <f>+'Planfin_ม.ค.64'!BO34</f>
        <v>94160000</v>
      </c>
      <c r="I13" s="104">
        <f>+'Planfin_ม.ค.64'!BO35</f>
        <v>88960035.519999996</v>
      </c>
      <c r="J13" s="107">
        <f>+'Planfin_ม.ค.64'!BQ34</f>
        <v>39745954.280000001</v>
      </c>
      <c r="K13" s="107">
        <f>+'Planfin_ม.ค.64'!BQ35</f>
        <v>25609227.270000003</v>
      </c>
      <c r="L13" s="107">
        <f>+'Planfin_ม.ค.64'!BQ36</f>
        <v>14136727.009999998</v>
      </c>
      <c r="M13" s="112" t="str">
        <f>+'Planfin_ม.ค.64'!BQ37</f>
        <v>ผลเกินดุล</v>
      </c>
    </row>
    <row r="14" spans="1:17" ht="25.5" customHeight="1" thickBot="1">
      <c r="A14" s="45" t="s">
        <v>478</v>
      </c>
      <c r="B14" s="46">
        <f>+'Planfin_ม.ค.64'!BV34</f>
        <v>88622330</v>
      </c>
      <c r="C14" s="46">
        <f>+'Planfin_ม.ค.64'!BV35</f>
        <v>87498030</v>
      </c>
      <c r="D14" s="46">
        <f>+'Planfin_ม.ค.64'!BV36</f>
        <v>1124300</v>
      </c>
      <c r="E14" s="40" t="str">
        <f>+'Planfin_ม.ค.64'!BV37</f>
        <v>เกินดุล</v>
      </c>
      <c r="G14" s="101" t="s">
        <v>478</v>
      </c>
      <c r="H14" s="104">
        <f>+'Planfin_ม.ค.64'!BV34</f>
        <v>88622330</v>
      </c>
      <c r="I14" s="104">
        <f>+'Planfin_ม.ค.64'!BV35</f>
        <v>87498030</v>
      </c>
      <c r="J14" s="107">
        <f>+'Planfin_ม.ค.64'!BX34</f>
        <v>40758649.069999993</v>
      </c>
      <c r="K14" s="107">
        <f>+'Planfin_ม.ค.64'!BX35</f>
        <v>29341895.329999998</v>
      </c>
      <c r="L14" s="107">
        <f>+'Planfin_ม.ค.64'!BX36</f>
        <v>11416753.739999995</v>
      </c>
      <c r="M14" s="112" t="str">
        <f>+'Planfin_ม.ค.64'!BX37</f>
        <v>ผลเกินดุล</v>
      </c>
    </row>
    <row r="15" spans="1:17" ht="25.5" customHeight="1" thickBot="1">
      <c r="A15" s="45" t="s">
        <v>480</v>
      </c>
      <c r="B15" s="46">
        <f>+'Planfin_ม.ค.64'!CC34</f>
        <v>166279316.02000001</v>
      </c>
      <c r="C15" s="46">
        <f>+'Planfin_ม.ค.64'!CC35</f>
        <v>139186803.16000003</v>
      </c>
      <c r="D15" s="46">
        <f>+'Planfin_ม.ค.64'!CC36</f>
        <v>27092512.859999985</v>
      </c>
      <c r="E15" s="40" t="str">
        <f>+'Planfin_ม.ค.64'!CC37</f>
        <v>เกินดุล</v>
      </c>
      <c r="G15" s="101" t="s">
        <v>480</v>
      </c>
      <c r="H15" s="104">
        <f>+'Planfin_ม.ค.64'!CC34</f>
        <v>166279316.02000001</v>
      </c>
      <c r="I15" s="104">
        <f>+'Planfin_ม.ค.64'!CC35</f>
        <v>139186803.16000003</v>
      </c>
      <c r="J15" s="107">
        <f>+'Planfin_ม.ค.64'!CE34</f>
        <v>73556622.590000018</v>
      </c>
      <c r="K15" s="107">
        <f>+'Planfin_ม.ค.64'!CE35</f>
        <v>46511409.319999993</v>
      </c>
      <c r="L15" s="107">
        <f>+'Planfin_ม.ค.64'!CE36</f>
        <v>27045213.270000026</v>
      </c>
      <c r="M15" s="112" t="str">
        <f>+'Planfin_ม.ค.64'!CE37</f>
        <v>ผลเกินดุล</v>
      </c>
    </row>
    <row r="16" spans="1:17" ht="25.5" customHeight="1" thickBot="1">
      <c r="A16" s="45" t="s">
        <v>482</v>
      </c>
      <c r="B16" s="46">
        <f>+'Planfin_ม.ค.64'!CJ34</f>
        <v>49612200</v>
      </c>
      <c r="C16" s="46">
        <f>+'Planfin_ม.ค.64'!CJ35</f>
        <v>49527800</v>
      </c>
      <c r="D16" s="46">
        <f>+'Planfin_ม.ค.64'!CJ36</f>
        <v>84400</v>
      </c>
      <c r="E16" s="40" t="str">
        <f>+'Planfin_ม.ค.64'!CJ37</f>
        <v>เกินดุล</v>
      </c>
      <c r="G16" s="101" t="s">
        <v>482</v>
      </c>
      <c r="H16" s="104">
        <f>+'Planfin_ม.ค.64'!CJ34</f>
        <v>49612200</v>
      </c>
      <c r="I16" s="104">
        <f>+'Planfin_ม.ค.64'!CJ35</f>
        <v>49527800</v>
      </c>
      <c r="J16" s="107">
        <f>+'Planfin_ม.ค.64'!CL34</f>
        <v>19778867.579999998</v>
      </c>
      <c r="K16" s="107">
        <f>+'Planfin_ม.ค.64'!CL35</f>
        <v>14298631.349999998</v>
      </c>
      <c r="L16" s="107">
        <f>+'Planfin_ม.ค.64'!CL36</f>
        <v>5480236.2300000004</v>
      </c>
      <c r="M16" s="112" t="str">
        <f>+'Planfin_ม.ค.64'!CL37</f>
        <v>ผลเกินดุล</v>
      </c>
    </row>
    <row r="17" spans="1:13" ht="25.5" customHeight="1" thickBot="1">
      <c r="A17" s="45" t="s">
        <v>484</v>
      </c>
      <c r="B17" s="46">
        <f>+'Planfin_ม.ค.64'!CQ34</f>
        <v>117479731.31999999</v>
      </c>
      <c r="C17" s="46">
        <f>+'Planfin_ม.ค.64'!CQ35</f>
        <v>112377256.34</v>
      </c>
      <c r="D17" s="46">
        <f>+'Planfin_ม.ค.64'!CQ36</f>
        <v>5102474.9799999893</v>
      </c>
      <c r="E17" s="40" t="str">
        <f>+'Planfin_ม.ค.64'!CQ37</f>
        <v>เกินดุล</v>
      </c>
      <c r="G17" s="101" t="s">
        <v>484</v>
      </c>
      <c r="H17" s="104">
        <f>+'Planfin_ม.ค.64'!CQ34</f>
        <v>117479731.31999999</v>
      </c>
      <c r="I17" s="104">
        <f>+'Planfin_ม.ค.64'!CQ35</f>
        <v>112377256.34</v>
      </c>
      <c r="J17" s="107">
        <f>+'Planfin_ม.ค.64'!CS34</f>
        <v>46535397.25</v>
      </c>
      <c r="K17" s="107">
        <f>+'Planfin_ม.ค.64'!CS35</f>
        <v>35225348.420000002</v>
      </c>
      <c r="L17" s="107">
        <f>+'Planfin_ม.ค.64'!CS36</f>
        <v>11310048.829999998</v>
      </c>
      <c r="M17" s="112" t="str">
        <f>+'Planfin_ม.ค.64'!CS37</f>
        <v>ผลเกินดุล</v>
      </c>
    </row>
    <row r="18" spans="1:13" ht="25.5" customHeight="1" thickBot="1">
      <c r="A18" s="45" t="s">
        <v>486</v>
      </c>
      <c r="B18" s="46">
        <f>+'Planfin_ม.ค.64'!CX34</f>
        <v>54809001</v>
      </c>
      <c r="C18" s="46">
        <f>+'Planfin_ม.ค.64'!CX35</f>
        <v>51832300</v>
      </c>
      <c r="D18" s="46">
        <f>+'Planfin_ม.ค.64'!CX36</f>
        <v>2976701</v>
      </c>
      <c r="E18" s="40" t="str">
        <f>+'Planfin_ม.ค.64'!CX37</f>
        <v>เกินดุล</v>
      </c>
      <c r="G18" s="101" t="s">
        <v>486</v>
      </c>
      <c r="H18" s="104">
        <f>+'Planfin_ม.ค.64'!CX34</f>
        <v>54809001</v>
      </c>
      <c r="I18" s="104">
        <f>+'Planfin_ม.ค.64'!CX35</f>
        <v>51832300</v>
      </c>
      <c r="J18" s="107">
        <f>+'Planfin_ม.ค.64'!CZ34</f>
        <v>21753449.339999996</v>
      </c>
      <c r="K18" s="107">
        <f>+'Planfin_ม.ค.64'!CZ35</f>
        <v>15305682.029999997</v>
      </c>
      <c r="L18" s="107">
        <f>+'Planfin_ม.ค.64'!CZ36</f>
        <v>6447767.3099999987</v>
      </c>
      <c r="M18" s="112" t="str">
        <f>+'Planfin_ม.ค.64'!CZ37</f>
        <v>ผลเกินดุล</v>
      </c>
    </row>
    <row r="19" spans="1:13" ht="25.5" customHeight="1" thickBot="1">
      <c r="A19" s="45" t="s">
        <v>488</v>
      </c>
      <c r="B19" s="46">
        <f>+'Planfin_ม.ค.64'!DE34</f>
        <v>61745000</v>
      </c>
      <c r="C19" s="46">
        <f>+'Planfin_ม.ค.64'!DE35</f>
        <v>57895000</v>
      </c>
      <c r="D19" s="46">
        <f>+'Planfin_ม.ค.64'!DE36</f>
        <v>3850000</v>
      </c>
      <c r="E19" s="40" t="str">
        <f>+'Planfin_ม.ค.64'!DE37</f>
        <v>เกินดุล</v>
      </c>
      <c r="G19" s="101" t="s">
        <v>488</v>
      </c>
      <c r="H19" s="104">
        <f>+'Planfin_ม.ค.64'!DE34</f>
        <v>61745000</v>
      </c>
      <c r="I19" s="104">
        <f>+'Planfin_ม.ค.64'!DE35</f>
        <v>57895000</v>
      </c>
      <c r="J19" s="107">
        <f>+'Planfin_ม.ค.64'!DG34</f>
        <v>22990822.359999996</v>
      </c>
      <c r="K19" s="107">
        <f>+'Planfin_ม.ค.64'!DG35</f>
        <v>18144683.59</v>
      </c>
      <c r="L19" s="107">
        <f>+'Planfin_ม.ค.64'!DG36</f>
        <v>4846138.7699999958</v>
      </c>
      <c r="M19" s="112" t="str">
        <f>+'Planfin_ม.ค.64'!DG37</f>
        <v>ผลเกินดุล</v>
      </c>
    </row>
    <row r="20" spans="1:13" ht="25.5" customHeight="1" thickBot="1">
      <c r="A20" s="47" t="s">
        <v>2789</v>
      </c>
      <c r="B20" s="48">
        <f>+'Planfin_ม.ค.64'!DL34</f>
        <v>3109030230.2599998</v>
      </c>
      <c r="C20" s="48">
        <f>+'Planfin_ม.ค.64'!DL35</f>
        <v>3201089313.1900001</v>
      </c>
      <c r="D20" s="48">
        <f>+'Planfin_ม.ค.64'!DN36</f>
        <v>303969486.71000016</v>
      </c>
      <c r="E20" s="49" t="str">
        <f>+'Planfin_ม.ค.64'!DN37</f>
        <v>ผลเกินดุล</v>
      </c>
      <c r="G20" s="102" t="s">
        <v>2789</v>
      </c>
      <c r="H20" s="105">
        <f>+'Planfin_ม.ค.64'!DL34</f>
        <v>3109030230.2599998</v>
      </c>
      <c r="I20" s="105">
        <f>+'Planfin_ม.ค.64'!DL35</f>
        <v>3201089313.1900001</v>
      </c>
      <c r="J20" s="108">
        <f>SUM(J4:J19)</f>
        <v>1338606157.9099998</v>
      </c>
      <c r="K20" s="108">
        <f t="shared" ref="K20:L20" si="0">SUM(K4:K19)</f>
        <v>1020250851.39</v>
      </c>
      <c r="L20" s="108">
        <f t="shared" si="0"/>
        <v>318355306.5200001</v>
      </c>
      <c r="M20" s="111" t="str">
        <f>+'Planfin_ม.ค.64'!DN37</f>
        <v>ผลเกินดุล</v>
      </c>
    </row>
    <row r="22" spans="1:13">
      <c r="B22" s="19">
        <f>SUM(B4:B19)</f>
        <v>3288526887.4099998</v>
      </c>
      <c r="C22" s="19">
        <f>SUM(C4:C19)</f>
        <v>3154589313.1899996</v>
      </c>
      <c r="D22" s="19">
        <f>SUM(D4:D19)</f>
        <v>133937574.21999995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zoomScale="70" zoomScaleNormal="70" workbookViewId="0">
      <selection activeCell="H2" sqref="H2:H3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3"/>
      <c r="C1" s="63"/>
      <c r="D1" s="130" t="s">
        <v>2917</v>
      </c>
      <c r="E1" s="130"/>
      <c r="F1" s="130"/>
      <c r="H1" s="125" t="s">
        <v>2918</v>
      </c>
      <c r="I1" s="125"/>
      <c r="J1" s="125"/>
      <c r="K1" s="125"/>
      <c r="L1" s="125"/>
    </row>
    <row r="2" spans="2:12" ht="75" customHeight="1">
      <c r="B2" s="119" t="s">
        <v>2855</v>
      </c>
      <c r="C2" s="121" t="s">
        <v>2892</v>
      </c>
      <c r="D2" s="121" t="s">
        <v>2893</v>
      </c>
      <c r="E2" s="123" t="s">
        <v>2867</v>
      </c>
      <c r="F2" s="124"/>
      <c r="H2" s="126" t="s">
        <v>2855</v>
      </c>
      <c r="I2" s="70" t="s">
        <v>2894</v>
      </c>
      <c r="J2" s="70" t="s">
        <v>2895</v>
      </c>
      <c r="K2" s="128" t="s">
        <v>2867</v>
      </c>
      <c r="L2" s="129"/>
    </row>
    <row r="3" spans="2:12" ht="23.25">
      <c r="B3" s="120"/>
      <c r="C3" s="122"/>
      <c r="D3" s="122"/>
      <c r="E3" s="50" t="s">
        <v>2868</v>
      </c>
      <c r="F3" s="64" t="s">
        <v>2869</v>
      </c>
      <c r="H3" s="127"/>
      <c r="I3" s="62"/>
      <c r="J3" s="62"/>
      <c r="K3" s="53" t="s">
        <v>2868</v>
      </c>
      <c r="L3" s="71" t="s">
        <v>2869</v>
      </c>
    </row>
    <row r="4" spans="2:12" ht="23.25">
      <c r="B4" s="65" t="s">
        <v>16</v>
      </c>
      <c r="C4" s="51">
        <f>+'Planfin_ม.ค.64'!E34</f>
        <v>478625333.33333331</v>
      </c>
      <c r="D4" s="51">
        <f>+'Planfin_ม.ค.64'!F34</f>
        <v>592753189.45000005</v>
      </c>
      <c r="E4" s="59">
        <f>D4-C4</f>
        <v>114127856.11666673</v>
      </c>
      <c r="F4" s="66">
        <f>E4*100/C4</f>
        <v>23.844925909340375</v>
      </c>
      <c r="H4" s="67" t="s">
        <v>16</v>
      </c>
      <c r="I4" s="60">
        <f>+'Planfin_ม.ค.64'!E35</f>
        <v>460747602</v>
      </c>
      <c r="J4" s="60">
        <f>+'Planfin_ม.ค.64'!F35</f>
        <v>465480549.46999997</v>
      </c>
      <c r="K4" s="60">
        <f>J4-I4</f>
        <v>4732947.469999969</v>
      </c>
      <c r="L4" s="72">
        <f>K4*100/I4</f>
        <v>1.0272321439016343</v>
      </c>
    </row>
    <row r="5" spans="2:12" ht="23.25">
      <c r="B5" s="65" t="s">
        <v>2033</v>
      </c>
      <c r="C5" s="51">
        <f>+'Planfin_ม.ค.64'!L34</f>
        <v>149816666.66666666</v>
      </c>
      <c r="D5" s="51">
        <f>+'Planfin_ม.ค.64'!M34</f>
        <v>184477892.15999997</v>
      </c>
      <c r="E5" s="59">
        <f t="shared" ref="E5:E20" si="0">D5-C5</f>
        <v>34661225.49333331</v>
      </c>
      <c r="F5" s="66">
        <f t="shared" ref="F5:F19" si="1">E5*100/C5</f>
        <v>23.13576070308153</v>
      </c>
      <c r="H5" s="67" t="s">
        <v>2033</v>
      </c>
      <c r="I5" s="60">
        <f>+'Planfin_ม.ค.64'!L35</f>
        <v>149166666.66666669</v>
      </c>
      <c r="J5" s="60">
        <f>+'Planfin_ม.ค.64'!M35</f>
        <v>141255883.29000002</v>
      </c>
      <c r="K5" s="60">
        <f>J5-I5</f>
        <v>-7910783.3766666651</v>
      </c>
      <c r="L5" s="72">
        <f t="shared" ref="L5:L19" si="2">K5*100/I5</f>
        <v>-5.3033184648044678</v>
      </c>
    </row>
    <row r="6" spans="2:12" ht="23.25">
      <c r="B6" s="65" t="s">
        <v>2086</v>
      </c>
      <c r="C6" s="51">
        <f>+'Planfin_ม.ค.64'!S34</f>
        <v>37762056.666666664</v>
      </c>
      <c r="D6" s="51">
        <f>+'Planfin_ม.ค.64'!T34</f>
        <v>46185485.20000001</v>
      </c>
      <c r="E6" s="59">
        <f t="shared" si="0"/>
        <v>8423428.5333333462</v>
      </c>
      <c r="F6" s="66">
        <f t="shared" si="1"/>
        <v>22.306593646867963</v>
      </c>
      <c r="H6" s="67" t="s">
        <v>2086</v>
      </c>
      <c r="I6" s="60">
        <f>+'Planfin_ม.ค.64'!S35</f>
        <v>36790873.920000002</v>
      </c>
      <c r="J6" s="60">
        <f>+'Planfin_ม.ค.64'!T35</f>
        <v>34446490.07</v>
      </c>
      <c r="K6" s="60">
        <f t="shared" ref="K6:K19" si="3">J6-I6</f>
        <v>-2344383.8500000015</v>
      </c>
      <c r="L6" s="72">
        <f t="shared" si="2"/>
        <v>-6.3721885353899239</v>
      </c>
    </row>
    <row r="7" spans="2:12" ht="23.25">
      <c r="B7" s="65" t="s">
        <v>2403</v>
      </c>
      <c r="C7" s="51">
        <f>+'Planfin_ม.ค.64'!Z34</f>
        <v>28978768.783333331</v>
      </c>
      <c r="D7" s="51">
        <f>+'Planfin_ม.ค.64'!AA34</f>
        <v>36016617.5</v>
      </c>
      <c r="E7" s="59">
        <f t="shared" si="0"/>
        <v>7037848.7166666687</v>
      </c>
      <c r="F7" s="66">
        <f t="shared" si="1"/>
        <v>24.286224060403743</v>
      </c>
      <c r="H7" s="67" t="s">
        <v>2403</v>
      </c>
      <c r="I7" s="60">
        <f>+'Planfin_ม.ค.64'!Z35</f>
        <v>26176335.703333329</v>
      </c>
      <c r="J7" s="60">
        <f>+'Planfin_ม.ค.64'!AA35</f>
        <v>24911579.640000001</v>
      </c>
      <c r="K7" s="60">
        <f t="shared" si="3"/>
        <v>-1264756.0633333288</v>
      </c>
      <c r="L7" s="72">
        <f t="shared" si="2"/>
        <v>-4.8316772739595981</v>
      </c>
    </row>
    <row r="8" spans="2:12" ht="23.25">
      <c r="B8" s="65" t="s">
        <v>2088</v>
      </c>
      <c r="C8" s="52">
        <f>+'Planfin_ม.ค.64'!AG34</f>
        <v>30937490.163333338</v>
      </c>
      <c r="D8" s="52">
        <f>+'Planfin_ม.ค.64'!AH34</f>
        <v>37176688.600000001</v>
      </c>
      <c r="E8" s="59">
        <f t="shared" si="0"/>
        <v>6239198.4366666637</v>
      </c>
      <c r="F8" s="66">
        <f t="shared" si="1"/>
        <v>20.167112470103572</v>
      </c>
      <c r="H8" s="67" t="s">
        <v>2088</v>
      </c>
      <c r="I8" s="60">
        <f>+'Planfin_ม.ค.64'!AG35</f>
        <v>29345777.759999994</v>
      </c>
      <c r="J8" s="60">
        <f>+'Planfin_ม.ค.64'!AH35</f>
        <v>28098066.490000002</v>
      </c>
      <c r="K8" s="60">
        <f t="shared" si="3"/>
        <v>-1247711.2699999921</v>
      </c>
      <c r="L8" s="72">
        <f t="shared" si="2"/>
        <v>-4.2517573744482426</v>
      </c>
    </row>
    <row r="9" spans="2:12" ht="23.25">
      <c r="B9" s="65" t="s">
        <v>2089</v>
      </c>
      <c r="C9" s="52">
        <f>+'Planfin_ม.ค.64'!AN34</f>
        <v>25728786.666666668</v>
      </c>
      <c r="D9" s="52">
        <f>+'Planfin_ม.ค.64'!AO34</f>
        <v>25611720.230000004</v>
      </c>
      <c r="E9" s="59">
        <f t="shared" si="0"/>
        <v>-117066.43666666374</v>
      </c>
      <c r="F9" s="66">
        <f t="shared" si="1"/>
        <v>-0.4550017775161197</v>
      </c>
      <c r="H9" s="67" t="s">
        <v>2089</v>
      </c>
      <c r="I9" s="60">
        <f>+'Planfin_ม.ค.64'!AN35</f>
        <v>25425204</v>
      </c>
      <c r="J9" s="60">
        <f>+'Planfin_ม.ค.64'!AO35</f>
        <v>21059101.5</v>
      </c>
      <c r="K9" s="60">
        <f t="shared" si="3"/>
        <v>-4366102.5</v>
      </c>
      <c r="L9" s="72">
        <f t="shared" si="2"/>
        <v>-17.172340092138494</v>
      </c>
    </row>
    <row r="10" spans="2:12" ht="23.25">
      <c r="B10" s="65" t="s">
        <v>2090</v>
      </c>
      <c r="C10" s="52">
        <f>+'Planfin_ม.ค.64'!AU34</f>
        <v>73483333.333333328</v>
      </c>
      <c r="D10" s="52">
        <f>+'Planfin_ม.ค.64'!AV34</f>
        <v>84180839.890000015</v>
      </c>
      <c r="E10" s="59">
        <f t="shared" si="0"/>
        <v>10697506.556666687</v>
      </c>
      <c r="F10" s="66">
        <f t="shared" si="1"/>
        <v>14.557731762304405</v>
      </c>
      <c r="H10" s="67" t="s">
        <v>2090</v>
      </c>
      <c r="I10" s="60">
        <f>+'Planfin_ม.ค.64'!AU35</f>
        <v>70804440.436666667</v>
      </c>
      <c r="J10" s="60">
        <f>+'Planfin_ม.ค.64'!AV35</f>
        <v>65924502.210000008</v>
      </c>
      <c r="K10" s="60">
        <f t="shared" si="3"/>
        <v>-4879938.2266666591</v>
      </c>
      <c r="L10" s="72">
        <f t="shared" si="2"/>
        <v>-6.8921358555635761</v>
      </c>
    </row>
    <row r="11" spans="2:12" ht="23.25">
      <c r="B11" s="65" t="s">
        <v>2091</v>
      </c>
      <c r="C11" s="52">
        <f>+'Planfin_ม.ค.64'!BB34</f>
        <v>27240753.906666666</v>
      </c>
      <c r="D11" s="52">
        <f>+'Planfin_ม.ค.64'!BC34</f>
        <v>33847447.219999991</v>
      </c>
      <c r="E11" s="59">
        <f t="shared" si="0"/>
        <v>6606693.3133333251</v>
      </c>
      <c r="F11" s="66">
        <f t="shared" si="1"/>
        <v>24.252975288310434</v>
      </c>
      <c r="H11" s="67" t="s">
        <v>2091</v>
      </c>
      <c r="I11" s="60">
        <f>+'Planfin_ม.ค.64'!BB35</f>
        <v>27018630.496666666</v>
      </c>
      <c r="J11" s="60">
        <f>+'Planfin_ม.ค.64'!BC35</f>
        <v>29094799.370000005</v>
      </c>
      <c r="K11" s="60">
        <f t="shared" si="3"/>
        <v>2076168.8733333386</v>
      </c>
      <c r="L11" s="72">
        <f t="shared" si="2"/>
        <v>7.68421209797987</v>
      </c>
    </row>
    <row r="12" spans="2:12" ht="23.25">
      <c r="B12" s="65" t="s">
        <v>2092</v>
      </c>
      <c r="C12" s="52">
        <f>+'Planfin_ม.ค.64'!BI34</f>
        <v>32699913.50333333</v>
      </c>
      <c r="D12" s="52">
        <f>+'Planfin_ม.ค.64'!BJ34</f>
        <v>33236515.190000001</v>
      </c>
      <c r="E12" s="59">
        <f t="shared" si="0"/>
        <v>536601.68666667119</v>
      </c>
      <c r="F12" s="66">
        <f t="shared" si="1"/>
        <v>1.6409880919470066</v>
      </c>
      <c r="H12" s="67" t="s">
        <v>2092</v>
      </c>
      <c r="I12" s="60">
        <f>+'Planfin_ม.ค.64'!BI35</f>
        <v>30295165.073333334</v>
      </c>
      <c r="J12" s="60">
        <f>+'Planfin_ม.ค.64'!BJ35</f>
        <v>25543002.039999999</v>
      </c>
      <c r="K12" s="60">
        <f t="shared" si="3"/>
        <v>-4752163.0333333351</v>
      </c>
      <c r="L12" s="72">
        <f t="shared" si="2"/>
        <v>-15.686209406121783</v>
      </c>
    </row>
    <row r="13" spans="2:12" ht="23.25">
      <c r="B13" s="65" t="s">
        <v>2094</v>
      </c>
      <c r="C13" s="52">
        <f>+'Planfin_ม.ค.64'!BP34</f>
        <v>31386666.666666664</v>
      </c>
      <c r="D13" s="52">
        <f>+'Planfin_ม.ค.64'!BQ34</f>
        <v>39745954.280000001</v>
      </c>
      <c r="E13" s="59">
        <f t="shared" si="0"/>
        <v>8359287.613333337</v>
      </c>
      <c r="F13" s="66">
        <f t="shared" si="1"/>
        <v>26.633244307561611</v>
      </c>
      <c r="H13" s="67" t="s">
        <v>2094</v>
      </c>
      <c r="I13" s="60">
        <f>+'Planfin_ม.ค.64'!BP35</f>
        <v>29653345.173333332</v>
      </c>
      <c r="J13" s="60">
        <f>+'Planfin_ม.ค.64'!BQ35</f>
        <v>25609227.270000003</v>
      </c>
      <c r="K13" s="60">
        <f t="shared" si="3"/>
        <v>-4044117.9033333287</v>
      </c>
      <c r="L13" s="72">
        <f t="shared" si="2"/>
        <v>-13.637982088341671</v>
      </c>
    </row>
    <row r="14" spans="2:12" ht="23.25">
      <c r="B14" s="65" t="s">
        <v>2095</v>
      </c>
      <c r="C14" s="52">
        <f>+'Planfin_ม.ค.64'!BW34</f>
        <v>29540776.666666664</v>
      </c>
      <c r="D14" s="52">
        <f>+'Planfin_ม.ค.64'!BX34</f>
        <v>40758649.069999993</v>
      </c>
      <c r="E14" s="59">
        <f t="shared" si="0"/>
        <v>11217872.403333329</v>
      </c>
      <c r="F14" s="66">
        <f t="shared" si="1"/>
        <v>37.974195905253211</v>
      </c>
      <c r="H14" s="67" t="s">
        <v>2095</v>
      </c>
      <c r="I14" s="60">
        <f>+'Planfin_ม.ค.64'!BW35</f>
        <v>29166010</v>
      </c>
      <c r="J14" s="60">
        <f>+'Planfin_ม.ค.64'!BX35</f>
        <v>29341895.329999998</v>
      </c>
      <c r="K14" s="60">
        <f t="shared" si="3"/>
        <v>175885.32999999821</v>
      </c>
      <c r="L14" s="72">
        <f t="shared" si="2"/>
        <v>0.60304899436020976</v>
      </c>
    </row>
    <row r="15" spans="2:12" ht="23.25">
      <c r="B15" s="65" t="s">
        <v>2096</v>
      </c>
      <c r="C15" s="52">
        <f>+'Planfin_ม.ค.64'!CD34</f>
        <v>55426438.673333332</v>
      </c>
      <c r="D15" s="52">
        <f>+'Planfin_ม.ค.64'!CE34</f>
        <v>73556622.590000018</v>
      </c>
      <c r="E15" s="59">
        <f t="shared" si="0"/>
        <v>18130183.916666687</v>
      </c>
      <c r="F15" s="66">
        <f t="shared" si="1"/>
        <v>32.71035330904175</v>
      </c>
      <c r="H15" s="67" t="s">
        <v>2096</v>
      </c>
      <c r="I15" s="60">
        <f>+'Planfin_ม.ค.64'!CD35</f>
        <v>46395601.053333335</v>
      </c>
      <c r="J15" s="60">
        <f>+'Planfin_ม.ค.64'!CE35</f>
        <v>46511409.319999993</v>
      </c>
      <c r="K15" s="60">
        <f t="shared" si="3"/>
        <v>115808.26666665822</v>
      </c>
      <c r="L15" s="72">
        <f t="shared" si="2"/>
        <v>0.24961044589880979</v>
      </c>
    </row>
    <row r="16" spans="2:12" ht="23.25">
      <c r="B16" s="65" t="s">
        <v>2097</v>
      </c>
      <c r="C16" s="52">
        <f>+'Planfin_ม.ค.64'!CK34</f>
        <v>16537399.999999998</v>
      </c>
      <c r="D16" s="52">
        <f>+'Planfin_ม.ค.64'!CL34</f>
        <v>19778867.579999998</v>
      </c>
      <c r="E16" s="59">
        <f t="shared" si="0"/>
        <v>3241467.58</v>
      </c>
      <c r="F16" s="66">
        <f t="shared" si="1"/>
        <v>19.600829513708323</v>
      </c>
      <c r="H16" s="67" t="s">
        <v>2097</v>
      </c>
      <c r="I16" s="60">
        <f>+'Planfin_ม.ค.64'!CK35</f>
        <v>16509266.66666667</v>
      </c>
      <c r="J16" s="60">
        <f>+'Planfin_ม.ค.64'!CL35</f>
        <v>14298631.349999998</v>
      </c>
      <c r="K16" s="60">
        <f t="shared" si="3"/>
        <v>-2210635.316666672</v>
      </c>
      <c r="L16" s="72">
        <f t="shared" si="2"/>
        <v>-13.39026960616061</v>
      </c>
    </row>
    <row r="17" spans="2:12" ht="23.25">
      <c r="B17" s="65" t="s">
        <v>2098</v>
      </c>
      <c r="C17" s="52">
        <f>+'Planfin_ม.ค.64'!CR34</f>
        <v>39159910.440000005</v>
      </c>
      <c r="D17" s="52">
        <f>+'Planfin_ม.ค.64'!CS34</f>
        <v>46535397.25</v>
      </c>
      <c r="E17" s="59">
        <f t="shared" si="0"/>
        <v>7375486.8099999949</v>
      </c>
      <c r="F17" s="66">
        <f t="shared" si="1"/>
        <v>18.834279055108059</v>
      </c>
      <c r="H17" s="67" t="s">
        <v>2098</v>
      </c>
      <c r="I17" s="60">
        <f>+'Planfin_ม.ค.64'!CR35</f>
        <v>37459085.446666673</v>
      </c>
      <c r="J17" s="60">
        <f>+'Planfin_ม.ค.64'!CS35</f>
        <v>35225348.420000002</v>
      </c>
      <c r="K17" s="60">
        <f t="shared" si="3"/>
        <v>-2233737.026666671</v>
      </c>
      <c r="L17" s="72">
        <f t="shared" si="2"/>
        <v>-5.9631381813819537</v>
      </c>
    </row>
    <row r="18" spans="2:12" ht="24" customHeight="1">
      <c r="B18" s="65" t="s">
        <v>2099</v>
      </c>
      <c r="C18" s="52">
        <f>+'Planfin_ม.ค.64'!CY34</f>
        <v>18269667</v>
      </c>
      <c r="D18" s="52">
        <f>+'Planfin_ม.ค.64'!CZ34</f>
        <v>21753449.339999996</v>
      </c>
      <c r="E18" s="59">
        <f t="shared" si="0"/>
        <v>3483782.3399999961</v>
      </c>
      <c r="F18" s="66">
        <f t="shared" si="1"/>
        <v>19.06866906769563</v>
      </c>
      <c r="H18" s="67" t="s">
        <v>2099</v>
      </c>
      <c r="I18" s="60">
        <f>+'Planfin_ม.ค.64'!CY35</f>
        <v>17277433.333333336</v>
      </c>
      <c r="J18" s="60">
        <f>+'Planfin_ม.ค.64'!CZ35</f>
        <v>15305682.029999997</v>
      </c>
      <c r="K18" s="60">
        <f t="shared" si="3"/>
        <v>-1971751.3033333384</v>
      </c>
      <c r="L18" s="72">
        <f t="shared" si="2"/>
        <v>-11.412292933171043</v>
      </c>
    </row>
    <row r="19" spans="2:12" ht="23.25">
      <c r="B19" s="67" t="s">
        <v>2100</v>
      </c>
      <c r="C19" s="52">
        <f>+'Planfin_ม.ค.64'!DF34</f>
        <v>20581666.666666664</v>
      </c>
      <c r="D19" s="52">
        <f>+'Planfin_ม.ค.64'!DG34</f>
        <v>22990822.359999996</v>
      </c>
      <c r="E19" s="59">
        <f t="shared" si="0"/>
        <v>2409155.6933333315</v>
      </c>
      <c r="F19" s="66">
        <f t="shared" si="1"/>
        <v>11.705347931006552</v>
      </c>
      <c r="H19" s="67" t="s">
        <v>2100</v>
      </c>
      <c r="I19" s="60">
        <f>+'Planfin_ม.ค.64'!DF35</f>
        <v>19298333.333333336</v>
      </c>
      <c r="J19" s="60">
        <f>+'Planfin_ม.ค.64'!DG35</f>
        <v>18144683.59</v>
      </c>
      <c r="K19" s="60">
        <f t="shared" si="3"/>
        <v>-1153649.743333336</v>
      </c>
      <c r="L19" s="72">
        <f t="shared" si="2"/>
        <v>-5.9779760428361817</v>
      </c>
    </row>
    <row r="20" spans="2:12" ht="23.25">
      <c r="B20" s="68" t="s">
        <v>2789</v>
      </c>
      <c r="C20" s="69">
        <f>SUM(C4:C19)</f>
        <v>1096175629.1366665</v>
      </c>
      <c r="D20" s="69">
        <f>SUM(D4:D19)</f>
        <v>1338606157.9099998</v>
      </c>
      <c r="E20" s="59">
        <f t="shared" si="0"/>
        <v>242430528.77333331</v>
      </c>
      <c r="F20" s="66">
        <f>E20*100/C20</f>
        <v>22.116029797548812</v>
      </c>
      <c r="H20" s="73" t="s">
        <v>2789</v>
      </c>
      <c r="I20" s="74">
        <f>SUM(I4:I19)</f>
        <v>1051529771.0633334</v>
      </c>
      <c r="J20" s="74">
        <f>SUM(J4:J19)</f>
        <v>1020250851.39</v>
      </c>
      <c r="K20" s="60">
        <f>J20-I20</f>
        <v>-31278919.673333406</v>
      </c>
      <c r="L20" s="72">
        <f>K20*100/I20</f>
        <v>-2.9746109462695833</v>
      </c>
    </row>
    <row r="21" spans="2:12" ht="22.5">
      <c r="H21" s="54"/>
      <c r="I21" s="54"/>
      <c r="J21" s="54"/>
      <c r="K21" s="54"/>
      <c r="L21" s="54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8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9">
        <v>-49.611558518518514</v>
      </c>
    </row>
    <row r="3" spans="1:2" ht="20.25" customHeight="1">
      <c r="A3" s="15" t="s">
        <v>2876</v>
      </c>
      <c r="B3" s="79">
        <v>-30.446846222222224</v>
      </c>
    </row>
    <row r="4" spans="1:2" ht="20.25" customHeight="1">
      <c r="A4" s="15" t="s">
        <v>2817</v>
      </c>
      <c r="B4" s="79">
        <v>36.726786666666662</v>
      </c>
    </row>
    <row r="5" spans="1:2" ht="20.25" customHeight="1">
      <c r="A5" s="15" t="s">
        <v>2877</v>
      </c>
      <c r="B5" s="79">
        <v>-21.914751552795028</v>
      </c>
    </row>
    <row r="6" spans="1:2" ht="20.25" customHeight="1">
      <c r="A6" s="15" t="s">
        <v>2878</v>
      </c>
      <c r="B6" s="79">
        <v>-4.3760084970205249</v>
      </c>
    </row>
    <row r="7" spans="1:2" ht="20.25" customHeight="1">
      <c r="A7" s="15" t="s">
        <v>2846</v>
      </c>
      <c r="B7" s="79">
        <v>-0.59745454545454546</v>
      </c>
    </row>
    <row r="8" spans="1:2" ht="20.25" customHeight="1">
      <c r="A8" s="15" t="s">
        <v>2824</v>
      </c>
      <c r="B8" s="79">
        <v>-9.0675000000000008</v>
      </c>
    </row>
    <row r="9" spans="1:2" ht="20.25" customHeight="1">
      <c r="A9" s="15" t="s">
        <v>2826</v>
      </c>
      <c r="B9" s="79">
        <v>-3.2684000000000002</v>
      </c>
    </row>
    <row r="10" spans="1:2" ht="20.25" customHeight="1">
      <c r="A10" s="15" t="s">
        <v>2828</v>
      </c>
      <c r="B10" s="79">
        <v>-44.855756470588233</v>
      </c>
    </row>
    <row r="11" spans="1:2" ht="20.25" customHeight="1">
      <c r="A11" s="15" t="s">
        <v>2830</v>
      </c>
      <c r="B11" s="79">
        <v>-11.748595294117647</v>
      </c>
    </row>
    <row r="12" spans="1:2" ht="20.25" customHeight="1">
      <c r="A12" s="15" t="s">
        <v>2832</v>
      </c>
      <c r="B12" s="79">
        <v>-46.180523543018296</v>
      </c>
    </row>
    <row r="13" spans="1:2" ht="20.25" customHeight="1">
      <c r="A13" s="15" t="s">
        <v>2879</v>
      </c>
      <c r="B13" s="79">
        <v>1.4531293333333333</v>
      </c>
    </row>
    <row r="14" spans="1:2" ht="20.25" customHeight="1">
      <c r="A14" s="15" t="s">
        <v>2836</v>
      </c>
      <c r="B14" s="80"/>
    </row>
    <row r="15" spans="1:2" ht="20.25" customHeight="1">
      <c r="A15" s="15" t="s">
        <v>2838</v>
      </c>
      <c r="B15" s="79">
        <v>-23.581947254477463</v>
      </c>
    </row>
    <row r="16" spans="1:2">
      <c r="A16" s="24" t="s">
        <v>2839</v>
      </c>
      <c r="B16" s="76">
        <v>-14.76</v>
      </c>
    </row>
    <row r="17" spans="2:2">
      <c r="B17" s="77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04D2-FEFD-41D7-A26C-86A14CB84BE5}">
  <sheetPr filterMode="1"/>
  <dimension ref="A1:R481"/>
  <sheetViews>
    <sheetView workbookViewId="0">
      <selection activeCell="L479" sqref="L479:R481"/>
    </sheetView>
  </sheetViews>
  <sheetFormatPr defaultRowHeight="18" customHeight="1"/>
  <cols>
    <col min="2" max="2" width="7.75" customWidth="1"/>
    <col min="3" max="3" width="4" customWidth="1"/>
    <col min="4" max="4" width="8.375" customWidth="1"/>
    <col min="6" max="6" width="7.25" customWidth="1"/>
    <col min="10" max="10" width="8" customWidth="1"/>
    <col min="11" max="11" width="13.875" style="91" customWidth="1"/>
    <col min="12" max="16" width="13.25" style="55" customWidth="1"/>
  </cols>
  <sheetData>
    <row r="1" spans="1:18" ht="22.5" customHeight="1">
      <c r="A1" s="81" t="s">
        <v>2896</v>
      </c>
      <c r="B1" s="81" t="s">
        <v>2897</v>
      </c>
      <c r="C1" s="81" t="s">
        <v>0</v>
      </c>
      <c r="D1" s="81" t="s">
        <v>1932</v>
      </c>
      <c r="E1" s="81" t="s">
        <v>1923</v>
      </c>
      <c r="F1" s="81" t="s">
        <v>2</v>
      </c>
      <c r="G1" s="81" t="s">
        <v>3</v>
      </c>
      <c r="H1" s="81" t="s">
        <v>2898</v>
      </c>
      <c r="I1" s="81" t="s">
        <v>2899</v>
      </c>
      <c r="J1" s="81" t="s">
        <v>2842</v>
      </c>
      <c r="K1" s="89" t="s">
        <v>2843</v>
      </c>
      <c r="L1" s="86" t="s">
        <v>2900</v>
      </c>
      <c r="M1" s="86" t="s">
        <v>2901</v>
      </c>
      <c r="N1" s="86" t="s">
        <v>2902</v>
      </c>
      <c r="O1" s="86" t="s">
        <v>2903</v>
      </c>
      <c r="P1" s="86" t="s">
        <v>2904</v>
      </c>
      <c r="Q1" s="81" t="s">
        <v>2905</v>
      </c>
      <c r="R1" s="81" t="s">
        <v>2906</v>
      </c>
    </row>
    <row r="2" spans="1:18" ht="18" hidden="1" customHeight="1">
      <c r="A2" s="82">
        <v>44227</v>
      </c>
      <c r="B2" s="83" t="s">
        <v>2907</v>
      </c>
      <c r="C2" s="84">
        <v>4</v>
      </c>
      <c r="D2" s="83" t="s">
        <v>16</v>
      </c>
      <c r="E2" s="83" t="s">
        <v>2020</v>
      </c>
      <c r="F2" s="83" t="s">
        <v>238</v>
      </c>
      <c r="G2" s="83" t="s">
        <v>239</v>
      </c>
      <c r="H2" s="83" t="s">
        <v>2811</v>
      </c>
      <c r="I2" s="83" t="s">
        <v>2908</v>
      </c>
      <c r="J2" s="92" t="s">
        <v>2790</v>
      </c>
      <c r="K2" s="90" t="s">
        <v>2791</v>
      </c>
      <c r="L2" s="87">
        <v>364697279.20999998</v>
      </c>
      <c r="M2" s="87">
        <v>405000000</v>
      </c>
      <c r="N2" s="87">
        <v>135000000</v>
      </c>
      <c r="O2" s="87">
        <v>233910580.38</v>
      </c>
      <c r="P2" s="87">
        <v>98910580.379999995</v>
      </c>
      <c r="Q2" s="84">
        <v>73.267096577777778</v>
      </c>
      <c r="R2" s="83" t="s">
        <v>2909</v>
      </c>
    </row>
    <row r="3" spans="1:18" ht="18" hidden="1" customHeight="1">
      <c r="A3" s="82">
        <v>44227</v>
      </c>
      <c r="B3" s="83" t="s">
        <v>2907</v>
      </c>
      <c r="C3" s="84">
        <v>4</v>
      </c>
      <c r="D3" s="83" t="s">
        <v>16</v>
      </c>
      <c r="E3" s="83" t="s">
        <v>2020</v>
      </c>
      <c r="F3" s="83" t="s">
        <v>238</v>
      </c>
      <c r="G3" s="83" t="s">
        <v>239</v>
      </c>
      <c r="H3" s="83" t="s">
        <v>2811</v>
      </c>
      <c r="I3" s="83" t="s">
        <v>2908</v>
      </c>
      <c r="J3" s="92" t="s">
        <v>2792</v>
      </c>
      <c r="K3" s="90" t="s">
        <v>2793</v>
      </c>
      <c r="L3" s="87">
        <v>1745727.89</v>
      </c>
      <c r="M3" s="87">
        <v>1600000</v>
      </c>
      <c r="N3" s="87">
        <v>533333.33333333337</v>
      </c>
      <c r="O3" s="87">
        <v>403050</v>
      </c>
      <c r="P3" s="87">
        <v>-130283.33333333334</v>
      </c>
      <c r="Q3" s="84">
        <v>-24.428125000000001</v>
      </c>
      <c r="R3" s="83" t="s">
        <v>2910</v>
      </c>
    </row>
    <row r="4" spans="1:18" ht="18" hidden="1" customHeight="1">
      <c r="A4" s="82">
        <v>44227</v>
      </c>
      <c r="B4" s="83" t="s">
        <v>2907</v>
      </c>
      <c r="C4" s="84">
        <v>4</v>
      </c>
      <c r="D4" s="83" t="s">
        <v>16</v>
      </c>
      <c r="E4" s="83" t="s">
        <v>2020</v>
      </c>
      <c r="F4" s="83" t="s">
        <v>238</v>
      </c>
      <c r="G4" s="83" t="s">
        <v>239</v>
      </c>
      <c r="H4" s="83" t="s">
        <v>2811</v>
      </c>
      <c r="I4" s="83" t="s">
        <v>2908</v>
      </c>
      <c r="J4" s="92" t="s">
        <v>2794</v>
      </c>
      <c r="K4" s="90" t="s">
        <v>2795</v>
      </c>
      <c r="L4" s="87">
        <v>5214819.43</v>
      </c>
      <c r="M4" s="87">
        <v>6000000</v>
      </c>
      <c r="N4" s="87">
        <v>2000000</v>
      </c>
      <c r="O4" s="87">
        <v>4151711.57</v>
      </c>
      <c r="P4" s="87">
        <v>2151711.5699999998</v>
      </c>
      <c r="Q4" s="84">
        <v>107.5855785</v>
      </c>
      <c r="R4" s="83" t="s">
        <v>2909</v>
      </c>
    </row>
    <row r="5" spans="1:18" ht="18" hidden="1" customHeight="1">
      <c r="A5" s="82">
        <v>44227</v>
      </c>
      <c r="B5" s="83" t="s">
        <v>2907</v>
      </c>
      <c r="C5" s="84">
        <v>4</v>
      </c>
      <c r="D5" s="83" t="s">
        <v>16</v>
      </c>
      <c r="E5" s="83" t="s">
        <v>2020</v>
      </c>
      <c r="F5" s="83" t="s">
        <v>238</v>
      </c>
      <c r="G5" s="83" t="s">
        <v>239</v>
      </c>
      <c r="H5" s="83" t="s">
        <v>2811</v>
      </c>
      <c r="I5" s="83" t="s">
        <v>2908</v>
      </c>
      <c r="J5" s="92" t="s">
        <v>2865</v>
      </c>
      <c r="K5" s="90" t="s">
        <v>2796</v>
      </c>
      <c r="L5" s="87">
        <v>18485151.52</v>
      </c>
      <c r="M5" s="87">
        <v>20000000</v>
      </c>
      <c r="N5" s="87">
        <v>6666666.666666667</v>
      </c>
      <c r="O5" s="87">
        <v>8607564.0099999998</v>
      </c>
      <c r="P5" s="87">
        <v>1940897.3433333335</v>
      </c>
      <c r="Q5" s="84">
        <v>29.113460150000002</v>
      </c>
      <c r="R5" s="83" t="s">
        <v>2909</v>
      </c>
    </row>
    <row r="6" spans="1:18" ht="18" hidden="1" customHeight="1">
      <c r="A6" s="82">
        <v>44227</v>
      </c>
      <c r="B6" s="83" t="s">
        <v>2907</v>
      </c>
      <c r="C6" s="84">
        <v>4</v>
      </c>
      <c r="D6" s="83" t="s">
        <v>16</v>
      </c>
      <c r="E6" s="83" t="s">
        <v>2020</v>
      </c>
      <c r="F6" s="83" t="s">
        <v>238</v>
      </c>
      <c r="G6" s="83" t="s">
        <v>239</v>
      </c>
      <c r="H6" s="83" t="s">
        <v>2811</v>
      </c>
      <c r="I6" s="83" t="s">
        <v>2908</v>
      </c>
      <c r="J6" s="92" t="s">
        <v>2797</v>
      </c>
      <c r="K6" s="90" t="s">
        <v>2798</v>
      </c>
      <c r="L6" s="87">
        <v>146445934.15000001</v>
      </c>
      <c r="M6" s="87">
        <v>200000000</v>
      </c>
      <c r="N6" s="87">
        <v>66666666.666666664</v>
      </c>
      <c r="O6" s="87">
        <v>65047946.600000009</v>
      </c>
      <c r="P6" s="87">
        <v>-1618720.0666666667</v>
      </c>
      <c r="Q6" s="84">
        <v>-2.4280800999999999</v>
      </c>
      <c r="R6" s="83" t="s">
        <v>2910</v>
      </c>
    </row>
    <row r="7" spans="1:18" ht="18" hidden="1" customHeight="1">
      <c r="A7" s="82">
        <v>44227</v>
      </c>
      <c r="B7" s="83" t="s">
        <v>2907</v>
      </c>
      <c r="C7" s="84">
        <v>4</v>
      </c>
      <c r="D7" s="83" t="s">
        <v>16</v>
      </c>
      <c r="E7" s="83" t="s">
        <v>2020</v>
      </c>
      <c r="F7" s="83" t="s">
        <v>238</v>
      </c>
      <c r="G7" s="83" t="s">
        <v>239</v>
      </c>
      <c r="H7" s="83" t="s">
        <v>2811</v>
      </c>
      <c r="I7" s="83" t="s">
        <v>2908</v>
      </c>
      <c r="J7" s="92" t="s">
        <v>2799</v>
      </c>
      <c r="K7" s="90" t="s">
        <v>2800</v>
      </c>
      <c r="L7" s="87">
        <v>129653238.33</v>
      </c>
      <c r="M7" s="87">
        <v>160000000</v>
      </c>
      <c r="N7" s="87">
        <v>53333333.333333336</v>
      </c>
      <c r="O7" s="87">
        <v>53521278.979999997</v>
      </c>
      <c r="P7" s="87">
        <v>187945.64666666667</v>
      </c>
      <c r="Q7" s="84">
        <v>0.35239808750000001</v>
      </c>
      <c r="R7" s="83" t="s">
        <v>2909</v>
      </c>
    </row>
    <row r="8" spans="1:18" ht="18" hidden="1" customHeight="1">
      <c r="A8" s="82">
        <v>44227</v>
      </c>
      <c r="B8" s="83" t="s">
        <v>2907</v>
      </c>
      <c r="C8" s="84">
        <v>4</v>
      </c>
      <c r="D8" s="83" t="s">
        <v>16</v>
      </c>
      <c r="E8" s="83" t="s">
        <v>2020</v>
      </c>
      <c r="F8" s="83" t="s">
        <v>238</v>
      </c>
      <c r="G8" s="83" t="s">
        <v>239</v>
      </c>
      <c r="H8" s="83" t="s">
        <v>2811</v>
      </c>
      <c r="I8" s="83" t="s">
        <v>2908</v>
      </c>
      <c r="J8" s="92" t="s">
        <v>2801</v>
      </c>
      <c r="K8" s="90" t="s">
        <v>2802</v>
      </c>
      <c r="L8" s="87">
        <v>2498794.5499999998</v>
      </c>
      <c r="M8" s="87">
        <v>3000000</v>
      </c>
      <c r="N8" s="87">
        <v>1000000</v>
      </c>
      <c r="O8" s="87">
        <v>400514.52</v>
      </c>
      <c r="P8" s="87">
        <v>-599485.48</v>
      </c>
      <c r="Q8" s="84">
        <v>-59.948548000000002</v>
      </c>
      <c r="R8" s="83" t="s">
        <v>2910</v>
      </c>
    </row>
    <row r="9" spans="1:18" ht="18" hidden="1" customHeight="1">
      <c r="A9" s="82">
        <v>44227</v>
      </c>
      <c r="B9" s="83" t="s">
        <v>2907</v>
      </c>
      <c r="C9" s="84">
        <v>4</v>
      </c>
      <c r="D9" s="83" t="s">
        <v>16</v>
      </c>
      <c r="E9" s="83" t="s">
        <v>2020</v>
      </c>
      <c r="F9" s="83" t="s">
        <v>238</v>
      </c>
      <c r="G9" s="83" t="s">
        <v>239</v>
      </c>
      <c r="H9" s="83" t="s">
        <v>2811</v>
      </c>
      <c r="I9" s="83" t="s">
        <v>2908</v>
      </c>
      <c r="J9" s="92" t="s">
        <v>2803</v>
      </c>
      <c r="K9" s="90" t="s">
        <v>2804</v>
      </c>
      <c r="L9" s="87">
        <v>113416116.87</v>
      </c>
      <c r="M9" s="87">
        <v>130000000</v>
      </c>
      <c r="N9" s="87">
        <v>43333333.333333328</v>
      </c>
      <c r="O9" s="87">
        <v>48885946.82</v>
      </c>
      <c r="P9" s="87">
        <v>5552613.4866666663</v>
      </c>
      <c r="Q9" s="84">
        <v>12.81372343076923</v>
      </c>
      <c r="R9" s="83" t="s">
        <v>2909</v>
      </c>
    </row>
    <row r="10" spans="1:18" ht="18" hidden="1" customHeight="1">
      <c r="A10" s="82">
        <v>44227</v>
      </c>
      <c r="B10" s="83" t="s">
        <v>2907</v>
      </c>
      <c r="C10" s="84">
        <v>4</v>
      </c>
      <c r="D10" s="83" t="s">
        <v>16</v>
      </c>
      <c r="E10" s="83" t="s">
        <v>2020</v>
      </c>
      <c r="F10" s="83" t="s">
        <v>238</v>
      </c>
      <c r="G10" s="83" t="s">
        <v>239</v>
      </c>
      <c r="H10" s="83" t="s">
        <v>2811</v>
      </c>
      <c r="I10" s="83" t="s">
        <v>2908</v>
      </c>
      <c r="J10" s="92" t="s">
        <v>2805</v>
      </c>
      <c r="K10" s="90" t="s">
        <v>2806</v>
      </c>
      <c r="L10" s="87">
        <v>336519604.76999998</v>
      </c>
      <c r="M10" s="87">
        <v>402266000</v>
      </c>
      <c r="N10" s="87">
        <v>134088666.66666666</v>
      </c>
      <c r="O10" s="87">
        <v>133079123.5</v>
      </c>
      <c r="P10" s="87">
        <v>-1009543.1666666667</v>
      </c>
      <c r="Q10" s="84">
        <v>-0.75289224045780656</v>
      </c>
      <c r="R10" s="83" t="s">
        <v>2910</v>
      </c>
    </row>
    <row r="11" spans="1:18" ht="18" hidden="1" customHeight="1">
      <c r="A11" s="82">
        <v>44227</v>
      </c>
      <c r="B11" s="83" t="s">
        <v>2907</v>
      </c>
      <c r="C11" s="84">
        <v>4</v>
      </c>
      <c r="D11" s="83" t="s">
        <v>16</v>
      </c>
      <c r="E11" s="83" t="s">
        <v>2020</v>
      </c>
      <c r="F11" s="83" t="s">
        <v>238</v>
      </c>
      <c r="G11" s="83" t="s">
        <v>239</v>
      </c>
      <c r="H11" s="83" t="s">
        <v>2811</v>
      </c>
      <c r="I11" s="83" t="s">
        <v>2908</v>
      </c>
      <c r="J11" s="92" t="s">
        <v>2807</v>
      </c>
      <c r="K11" s="90" t="s">
        <v>2808</v>
      </c>
      <c r="L11" s="87">
        <v>112601253.25</v>
      </c>
      <c r="M11" s="87">
        <v>108010000</v>
      </c>
      <c r="N11" s="87">
        <v>36003333.333333336</v>
      </c>
      <c r="O11" s="87">
        <v>44745473.07</v>
      </c>
      <c r="P11" s="87">
        <v>8742139.7366666663</v>
      </c>
      <c r="Q11" s="84">
        <v>24.281473206184611</v>
      </c>
      <c r="R11" s="83" t="s">
        <v>2909</v>
      </c>
    </row>
    <row r="12" spans="1:18" ht="18" hidden="1" customHeight="1">
      <c r="A12" s="82">
        <v>44227</v>
      </c>
      <c r="B12" s="83" t="s">
        <v>2907</v>
      </c>
      <c r="C12" s="84">
        <v>4</v>
      </c>
      <c r="D12" s="83" t="s">
        <v>16</v>
      </c>
      <c r="E12" s="83" t="s">
        <v>2020</v>
      </c>
      <c r="F12" s="83" t="s">
        <v>238</v>
      </c>
      <c r="G12" s="83" t="s">
        <v>239</v>
      </c>
      <c r="H12" s="83" t="s">
        <v>2811</v>
      </c>
      <c r="I12" s="83" t="s">
        <v>2908</v>
      </c>
      <c r="J12" s="92" t="s">
        <v>2870</v>
      </c>
      <c r="K12" s="90" t="s">
        <v>2871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5"/>
      <c r="R12" s="83" t="s">
        <v>2909</v>
      </c>
    </row>
    <row r="13" spans="1:18" ht="18" hidden="1" customHeight="1">
      <c r="A13" s="82">
        <v>44227</v>
      </c>
      <c r="B13" s="83" t="s">
        <v>2907</v>
      </c>
      <c r="C13" s="84">
        <v>4</v>
      </c>
      <c r="D13" s="83" t="s">
        <v>16</v>
      </c>
      <c r="E13" s="83" t="s">
        <v>2020</v>
      </c>
      <c r="F13" s="83" t="s">
        <v>238</v>
      </c>
      <c r="G13" s="83" t="s">
        <v>239</v>
      </c>
      <c r="H13" s="83" t="s">
        <v>2811</v>
      </c>
      <c r="I13" s="83" t="s">
        <v>2908</v>
      </c>
      <c r="J13" s="92" t="s">
        <v>2809</v>
      </c>
      <c r="K13" s="90" t="s">
        <v>2810</v>
      </c>
      <c r="L13" s="87">
        <v>26298904.84</v>
      </c>
      <c r="M13" s="87">
        <v>57850684.950000003</v>
      </c>
      <c r="N13" s="87">
        <v>19283561.649999999</v>
      </c>
      <c r="O13" s="87">
        <v>12993084.949999999</v>
      </c>
      <c r="P13" s="87">
        <v>-6290476.7000000002</v>
      </c>
      <c r="Q13" s="84">
        <v>-32.620927680131125</v>
      </c>
      <c r="R13" s="83" t="s">
        <v>2910</v>
      </c>
    </row>
    <row r="14" spans="1:18" ht="18" hidden="1" customHeight="1">
      <c r="A14" s="82">
        <v>44227</v>
      </c>
      <c r="B14" s="83" t="s">
        <v>2907</v>
      </c>
      <c r="C14" s="84">
        <v>4</v>
      </c>
      <c r="D14" s="83" t="s">
        <v>16</v>
      </c>
      <c r="E14" s="83" t="s">
        <v>2020</v>
      </c>
      <c r="F14" s="83" t="s">
        <v>238</v>
      </c>
      <c r="G14" s="83" t="s">
        <v>239</v>
      </c>
      <c r="H14" s="83" t="s">
        <v>2839</v>
      </c>
      <c r="I14" s="83" t="s">
        <v>2908</v>
      </c>
      <c r="J14" s="93" t="s">
        <v>2812</v>
      </c>
      <c r="K14" s="90" t="s">
        <v>2813</v>
      </c>
      <c r="L14" s="87">
        <v>223391629.68000001</v>
      </c>
      <c r="M14" s="87">
        <v>255500000</v>
      </c>
      <c r="N14" s="87">
        <v>85166666.666666672</v>
      </c>
      <c r="O14" s="87">
        <v>85919220.980000004</v>
      </c>
      <c r="P14" s="87">
        <v>752554.31333333335</v>
      </c>
      <c r="Q14" s="84">
        <v>0.88362541682974571</v>
      </c>
      <c r="R14" s="83" t="s">
        <v>2910</v>
      </c>
    </row>
    <row r="15" spans="1:18" ht="18" hidden="1" customHeight="1">
      <c r="A15" s="82">
        <v>44227</v>
      </c>
      <c r="B15" s="83" t="s">
        <v>2907</v>
      </c>
      <c r="C15" s="84">
        <v>4</v>
      </c>
      <c r="D15" s="83" t="s">
        <v>16</v>
      </c>
      <c r="E15" s="83" t="s">
        <v>2020</v>
      </c>
      <c r="F15" s="83" t="s">
        <v>238</v>
      </c>
      <c r="G15" s="83" t="s">
        <v>239</v>
      </c>
      <c r="H15" s="83" t="s">
        <v>2839</v>
      </c>
      <c r="I15" s="83" t="s">
        <v>2908</v>
      </c>
      <c r="J15" s="93" t="s">
        <v>2814</v>
      </c>
      <c r="K15" s="90" t="s">
        <v>2815</v>
      </c>
      <c r="L15" s="87">
        <v>121249115.53</v>
      </c>
      <c r="M15" s="87">
        <v>125000000</v>
      </c>
      <c r="N15" s="87">
        <v>41666666.666666664</v>
      </c>
      <c r="O15" s="87">
        <v>36754025.219999999</v>
      </c>
      <c r="P15" s="87">
        <v>-4912641.4466666663</v>
      </c>
      <c r="Q15" s="84">
        <v>-11.790339471999999</v>
      </c>
      <c r="R15" s="83" t="s">
        <v>2909</v>
      </c>
    </row>
    <row r="16" spans="1:18" ht="18" hidden="1" customHeight="1">
      <c r="A16" s="82">
        <v>44227</v>
      </c>
      <c r="B16" s="83" t="s">
        <v>2907</v>
      </c>
      <c r="C16" s="84">
        <v>4</v>
      </c>
      <c r="D16" s="83" t="s">
        <v>16</v>
      </c>
      <c r="E16" s="83" t="s">
        <v>2020</v>
      </c>
      <c r="F16" s="83" t="s">
        <v>238</v>
      </c>
      <c r="G16" s="83" t="s">
        <v>239</v>
      </c>
      <c r="H16" s="83" t="s">
        <v>2839</v>
      </c>
      <c r="I16" s="83" t="s">
        <v>2908</v>
      </c>
      <c r="J16" s="93" t="s">
        <v>2816</v>
      </c>
      <c r="K16" s="90" t="s">
        <v>2817</v>
      </c>
      <c r="L16" s="87">
        <v>952413.96</v>
      </c>
      <c r="M16" s="87">
        <v>1400000</v>
      </c>
      <c r="N16" s="87">
        <v>466666.66666666669</v>
      </c>
      <c r="O16" s="87">
        <v>362858.64</v>
      </c>
      <c r="P16" s="87">
        <v>-103808.02666666667</v>
      </c>
      <c r="Q16" s="84">
        <v>-22.244577142857143</v>
      </c>
      <c r="R16" s="83" t="s">
        <v>2909</v>
      </c>
    </row>
    <row r="17" spans="1:18" ht="18" hidden="1" customHeight="1">
      <c r="A17" s="82">
        <v>44227</v>
      </c>
      <c r="B17" s="83" t="s">
        <v>2907</v>
      </c>
      <c r="C17" s="84">
        <v>4</v>
      </c>
      <c r="D17" s="83" t="s">
        <v>16</v>
      </c>
      <c r="E17" s="83" t="s">
        <v>2020</v>
      </c>
      <c r="F17" s="83" t="s">
        <v>238</v>
      </c>
      <c r="G17" s="83" t="s">
        <v>239</v>
      </c>
      <c r="H17" s="83" t="s">
        <v>2839</v>
      </c>
      <c r="I17" s="83" t="s">
        <v>2908</v>
      </c>
      <c r="J17" s="93" t="s">
        <v>2818</v>
      </c>
      <c r="K17" s="90" t="s">
        <v>2819</v>
      </c>
      <c r="L17" s="87">
        <v>56616807.710000001</v>
      </c>
      <c r="M17" s="87">
        <v>55000000</v>
      </c>
      <c r="N17" s="87">
        <v>18333333.333333332</v>
      </c>
      <c r="O17" s="87">
        <v>29573056.059999999</v>
      </c>
      <c r="P17" s="87">
        <v>11239722.726666667</v>
      </c>
      <c r="Q17" s="84">
        <v>61.307578509090909</v>
      </c>
      <c r="R17" s="83" t="s">
        <v>2910</v>
      </c>
    </row>
    <row r="18" spans="1:18" ht="18" hidden="1" customHeight="1">
      <c r="A18" s="82">
        <v>44227</v>
      </c>
      <c r="B18" s="83" t="s">
        <v>2907</v>
      </c>
      <c r="C18" s="84">
        <v>4</v>
      </c>
      <c r="D18" s="83" t="s">
        <v>16</v>
      </c>
      <c r="E18" s="83" t="s">
        <v>2020</v>
      </c>
      <c r="F18" s="83" t="s">
        <v>238</v>
      </c>
      <c r="G18" s="83" t="s">
        <v>239</v>
      </c>
      <c r="H18" s="83" t="s">
        <v>2839</v>
      </c>
      <c r="I18" s="83" t="s">
        <v>2908</v>
      </c>
      <c r="J18" s="93" t="s">
        <v>2820</v>
      </c>
      <c r="K18" s="90" t="s">
        <v>2821</v>
      </c>
      <c r="L18" s="87">
        <v>321628529.50999999</v>
      </c>
      <c r="M18" s="87">
        <v>402266000</v>
      </c>
      <c r="N18" s="87">
        <v>134088666.66666666</v>
      </c>
      <c r="O18" s="87">
        <v>133075683.5</v>
      </c>
      <c r="P18" s="87">
        <v>-1012983.1666666666</v>
      </c>
      <c r="Q18" s="84">
        <v>-0.75545770708933901</v>
      </c>
      <c r="R18" s="83" t="s">
        <v>2909</v>
      </c>
    </row>
    <row r="19" spans="1:18" ht="18" hidden="1" customHeight="1">
      <c r="A19" s="82">
        <v>44227</v>
      </c>
      <c r="B19" s="83" t="s">
        <v>2907</v>
      </c>
      <c r="C19" s="84">
        <v>4</v>
      </c>
      <c r="D19" s="83" t="s">
        <v>16</v>
      </c>
      <c r="E19" s="83" t="s">
        <v>2020</v>
      </c>
      <c r="F19" s="83" t="s">
        <v>238</v>
      </c>
      <c r="G19" s="83" t="s">
        <v>239</v>
      </c>
      <c r="H19" s="83" t="s">
        <v>2839</v>
      </c>
      <c r="I19" s="83" t="s">
        <v>2908</v>
      </c>
      <c r="J19" s="93" t="s">
        <v>2822</v>
      </c>
      <c r="K19" s="90" t="s">
        <v>2846</v>
      </c>
      <c r="L19" s="87">
        <v>75947154.939999998</v>
      </c>
      <c r="M19" s="87">
        <v>92000000</v>
      </c>
      <c r="N19" s="87">
        <v>30666666.666666668</v>
      </c>
      <c r="O19" s="87">
        <v>28689102.069999997</v>
      </c>
      <c r="P19" s="87">
        <v>-1977564.5966666664</v>
      </c>
      <c r="Q19" s="84">
        <v>-6.448580206521739</v>
      </c>
      <c r="R19" s="83" t="s">
        <v>2909</v>
      </c>
    </row>
    <row r="20" spans="1:18" ht="18" hidden="1" customHeight="1">
      <c r="A20" s="82">
        <v>44227</v>
      </c>
      <c r="B20" s="83" t="s">
        <v>2907</v>
      </c>
      <c r="C20" s="84">
        <v>4</v>
      </c>
      <c r="D20" s="83" t="s">
        <v>16</v>
      </c>
      <c r="E20" s="83" t="s">
        <v>2020</v>
      </c>
      <c r="F20" s="83" t="s">
        <v>238</v>
      </c>
      <c r="G20" s="83" t="s">
        <v>239</v>
      </c>
      <c r="H20" s="83" t="s">
        <v>2839</v>
      </c>
      <c r="I20" s="83" t="s">
        <v>2908</v>
      </c>
      <c r="J20" s="93" t="s">
        <v>2823</v>
      </c>
      <c r="K20" s="90" t="s">
        <v>2824</v>
      </c>
      <c r="L20" s="87">
        <v>170268140.30000001</v>
      </c>
      <c r="M20" s="87">
        <v>200766000</v>
      </c>
      <c r="N20" s="87">
        <v>66922000</v>
      </c>
      <c r="O20" s="87">
        <v>76142434.030000001</v>
      </c>
      <c r="P20" s="87">
        <v>9220434.0299999993</v>
      </c>
      <c r="Q20" s="84">
        <v>13.777881757867368</v>
      </c>
      <c r="R20" s="83" t="s">
        <v>2910</v>
      </c>
    </row>
    <row r="21" spans="1:18" ht="18" hidden="1" customHeight="1">
      <c r="A21" s="82">
        <v>44227</v>
      </c>
      <c r="B21" s="83" t="s">
        <v>2907</v>
      </c>
      <c r="C21" s="84">
        <v>4</v>
      </c>
      <c r="D21" s="83" t="s">
        <v>16</v>
      </c>
      <c r="E21" s="83" t="s">
        <v>2020</v>
      </c>
      <c r="F21" s="83" t="s">
        <v>238</v>
      </c>
      <c r="G21" s="83" t="s">
        <v>239</v>
      </c>
      <c r="H21" s="83" t="s">
        <v>2839</v>
      </c>
      <c r="I21" s="83" t="s">
        <v>2908</v>
      </c>
      <c r="J21" s="93" t="s">
        <v>2825</v>
      </c>
      <c r="K21" s="90" t="s">
        <v>2826</v>
      </c>
      <c r="L21" s="87">
        <v>22801908.52</v>
      </c>
      <c r="M21" s="87">
        <v>30009895</v>
      </c>
      <c r="N21" s="87">
        <v>10003298.333333334</v>
      </c>
      <c r="O21" s="87">
        <v>9003202.4299999997</v>
      </c>
      <c r="P21" s="87">
        <v>-1000095.9033333333</v>
      </c>
      <c r="Q21" s="84">
        <v>-9.9976614713247081</v>
      </c>
      <c r="R21" s="83" t="s">
        <v>2909</v>
      </c>
    </row>
    <row r="22" spans="1:18" ht="18" hidden="1" customHeight="1">
      <c r="A22" s="82">
        <v>44227</v>
      </c>
      <c r="B22" s="83" t="s">
        <v>2907</v>
      </c>
      <c r="C22" s="84">
        <v>4</v>
      </c>
      <c r="D22" s="83" t="s">
        <v>16</v>
      </c>
      <c r="E22" s="83" t="s">
        <v>2020</v>
      </c>
      <c r="F22" s="83" t="s">
        <v>238</v>
      </c>
      <c r="G22" s="83" t="s">
        <v>239</v>
      </c>
      <c r="H22" s="83" t="s">
        <v>2839</v>
      </c>
      <c r="I22" s="83" t="s">
        <v>2908</v>
      </c>
      <c r="J22" s="93" t="s">
        <v>2827</v>
      </c>
      <c r="K22" s="90" t="s">
        <v>2828</v>
      </c>
      <c r="L22" s="87">
        <v>84868890.109999999</v>
      </c>
      <c r="M22" s="87">
        <v>108521299</v>
      </c>
      <c r="N22" s="87">
        <v>36173766.333333336</v>
      </c>
      <c r="O22" s="87">
        <v>31979260.199999996</v>
      </c>
      <c r="P22" s="87">
        <v>-4194506.1333333338</v>
      </c>
      <c r="Q22" s="84">
        <v>-11.595436578767822</v>
      </c>
      <c r="R22" s="83" t="s">
        <v>2909</v>
      </c>
    </row>
    <row r="23" spans="1:18" ht="18" hidden="1" customHeight="1">
      <c r="A23" s="82">
        <v>44227</v>
      </c>
      <c r="B23" s="83" t="s">
        <v>2907</v>
      </c>
      <c r="C23" s="84">
        <v>4</v>
      </c>
      <c r="D23" s="83" t="s">
        <v>16</v>
      </c>
      <c r="E23" s="83" t="s">
        <v>2020</v>
      </c>
      <c r="F23" s="83" t="s">
        <v>238</v>
      </c>
      <c r="G23" s="83" t="s">
        <v>239</v>
      </c>
      <c r="H23" s="83" t="s">
        <v>2839</v>
      </c>
      <c r="I23" s="83" t="s">
        <v>2908</v>
      </c>
      <c r="J23" s="93" t="s">
        <v>2829</v>
      </c>
      <c r="K23" s="90" t="s">
        <v>2830</v>
      </c>
      <c r="L23" s="87">
        <v>24160034.710000001</v>
      </c>
      <c r="M23" s="87">
        <v>30375000</v>
      </c>
      <c r="N23" s="87">
        <v>10125000</v>
      </c>
      <c r="O23" s="87">
        <v>10233193.199999999</v>
      </c>
      <c r="P23" s="87">
        <v>108193.2</v>
      </c>
      <c r="Q23" s="84">
        <v>1.0685748148148149</v>
      </c>
      <c r="R23" s="83" t="s">
        <v>2910</v>
      </c>
    </row>
    <row r="24" spans="1:18" ht="18" hidden="1" customHeight="1">
      <c r="A24" s="82">
        <v>44227</v>
      </c>
      <c r="B24" s="83" t="s">
        <v>2907</v>
      </c>
      <c r="C24" s="84">
        <v>4</v>
      </c>
      <c r="D24" s="83" t="s">
        <v>16</v>
      </c>
      <c r="E24" s="83" t="s">
        <v>2020</v>
      </c>
      <c r="F24" s="83" t="s">
        <v>238</v>
      </c>
      <c r="G24" s="83" t="s">
        <v>239</v>
      </c>
      <c r="H24" s="83" t="s">
        <v>2839</v>
      </c>
      <c r="I24" s="83" t="s">
        <v>2908</v>
      </c>
      <c r="J24" s="93" t="s">
        <v>2831</v>
      </c>
      <c r="K24" s="90" t="s">
        <v>2832</v>
      </c>
      <c r="L24" s="87">
        <v>35124045.200000003</v>
      </c>
      <c r="M24" s="87">
        <v>38117822</v>
      </c>
      <c r="N24" s="87">
        <v>12705940.666666666</v>
      </c>
      <c r="O24" s="87">
        <v>9499555.129999999</v>
      </c>
      <c r="P24" s="87">
        <v>-3206385.5366666666</v>
      </c>
      <c r="Q24" s="84">
        <v>-25.23532590608141</v>
      </c>
      <c r="R24" s="83" t="s">
        <v>2909</v>
      </c>
    </row>
    <row r="25" spans="1:18" ht="18" hidden="1" customHeight="1">
      <c r="A25" s="82">
        <v>44227</v>
      </c>
      <c r="B25" s="83" t="s">
        <v>2907</v>
      </c>
      <c r="C25" s="84">
        <v>4</v>
      </c>
      <c r="D25" s="83" t="s">
        <v>16</v>
      </c>
      <c r="E25" s="83" t="s">
        <v>2020</v>
      </c>
      <c r="F25" s="83" t="s">
        <v>238</v>
      </c>
      <c r="G25" s="83" t="s">
        <v>239</v>
      </c>
      <c r="H25" s="83" t="s">
        <v>2839</v>
      </c>
      <c r="I25" s="83" t="s">
        <v>2908</v>
      </c>
      <c r="J25" s="93" t="s">
        <v>2833</v>
      </c>
      <c r="K25" s="90" t="s">
        <v>2834</v>
      </c>
      <c r="L25" s="87">
        <v>86152694.799999997</v>
      </c>
      <c r="M25" s="87">
        <v>104514000</v>
      </c>
      <c r="N25" s="87">
        <v>34838000</v>
      </c>
      <c r="O25" s="87">
        <v>30565871.319999997</v>
      </c>
      <c r="P25" s="87">
        <v>-4272128.68</v>
      </c>
      <c r="Q25" s="84">
        <v>-12.262841380102186</v>
      </c>
      <c r="R25" s="83" t="s">
        <v>2909</v>
      </c>
    </row>
    <row r="26" spans="1:18" ht="18" hidden="1" customHeight="1">
      <c r="A26" s="82">
        <v>44227</v>
      </c>
      <c r="B26" s="83" t="s">
        <v>2907</v>
      </c>
      <c r="C26" s="84">
        <v>4</v>
      </c>
      <c r="D26" s="83" t="s">
        <v>16</v>
      </c>
      <c r="E26" s="83" t="s">
        <v>2020</v>
      </c>
      <c r="F26" s="83" t="s">
        <v>238</v>
      </c>
      <c r="G26" s="83" t="s">
        <v>239</v>
      </c>
      <c r="H26" s="83" t="s">
        <v>2839</v>
      </c>
      <c r="I26" s="83" t="s">
        <v>2908</v>
      </c>
      <c r="J26" s="93" t="s">
        <v>2835</v>
      </c>
      <c r="K26" s="90" t="s">
        <v>2836</v>
      </c>
      <c r="L26" s="87">
        <v>117716.45</v>
      </c>
      <c r="M26" s="87">
        <v>5050000</v>
      </c>
      <c r="N26" s="87">
        <v>1683333.3333333333</v>
      </c>
      <c r="O26" s="87">
        <v>0</v>
      </c>
      <c r="P26" s="87">
        <v>-1683333.3333333333</v>
      </c>
      <c r="Q26" s="84">
        <v>-100</v>
      </c>
      <c r="R26" s="83" t="s">
        <v>2909</v>
      </c>
    </row>
    <row r="27" spans="1:18" ht="18" hidden="1" customHeight="1">
      <c r="A27" s="82">
        <v>44227</v>
      </c>
      <c r="B27" s="83" t="s">
        <v>2907</v>
      </c>
      <c r="C27" s="84">
        <v>4</v>
      </c>
      <c r="D27" s="83" t="s">
        <v>16</v>
      </c>
      <c r="E27" s="83" t="s">
        <v>2020</v>
      </c>
      <c r="F27" s="83" t="s">
        <v>238</v>
      </c>
      <c r="G27" s="83" t="s">
        <v>239</v>
      </c>
      <c r="H27" s="83" t="s">
        <v>2839</v>
      </c>
      <c r="I27" s="83" t="s">
        <v>2908</v>
      </c>
      <c r="J27" s="93" t="s">
        <v>2837</v>
      </c>
      <c r="K27" s="90" t="s">
        <v>2838</v>
      </c>
      <c r="L27" s="87">
        <v>33778055.25</v>
      </c>
      <c r="M27" s="87">
        <v>38236790</v>
      </c>
      <c r="N27" s="87">
        <v>12745596.666666666</v>
      </c>
      <c r="O27" s="87">
        <v>14248958.01</v>
      </c>
      <c r="P27" s="87">
        <v>1503361.3433333333</v>
      </c>
      <c r="Q27" s="84">
        <v>11.795142923869916</v>
      </c>
      <c r="R27" s="83" t="s">
        <v>2910</v>
      </c>
    </row>
    <row r="28" spans="1:18" ht="18" hidden="1" customHeight="1">
      <c r="A28" s="82">
        <v>44227</v>
      </c>
      <c r="B28" s="83" t="s">
        <v>2907</v>
      </c>
      <c r="C28" s="84">
        <v>4</v>
      </c>
      <c r="D28" s="83" t="s">
        <v>16</v>
      </c>
      <c r="E28" s="83" t="s">
        <v>2020</v>
      </c>
      <c r="F28" s="83" t="s">
        <v>238</v>
      </c>
      <c r="G28" s="83" t="s">
        <v>239</v>
      </c>
      <c r="H28" s="83" t="s">
        <v>2839</v>
      </c>
      <c r="I28" s="83" t="s">
        <v>2908</v>
      </c>
      <c r="J28" s="93" t="s">
        <v>2872</v>
      </c>
      <c r="K28" s="90" t="s">
        <v>2873</v>
      </c>
      <c r="L28" s="87">
        <v>519688.13</v>
      </c>
      <c r="M28" s="87">
        <v>0</v>
      </c>
      <c r="N28" s="87">
        <v>0</v>
      </c>
      <c r="O28" s="87">
        <v>69945.740000000005</v>
      </c>
      <c r="P28" s="87">
        <v>69945.740000000005</v>
      </c>
      <c r="Q28" s="85"/>
      <c r="R28" s="83" t="s">
        <v>2910</v>
      </c>
    </row>
    <row r="29" spans="1:18" ht="18" hidden="1" customHeight="1">
      <c r="A29" s="82">
        <v>44227</v>
      </c>
      <c r="B29" s="83" t="s">
        <v>2907</v>
      </c>
      <c r="C29" s="84">
        <v>4</v>
      </c>
      <c r="D29" s="83" t="s">
        <v>16</v>
      </c>
      <c r="E29" s="83" t="s">
        <v>2020</v>
      </c>
      <c r="F29" s="83" t="s">
        <v>238</v>
      </c>
      <c r="G29" s="83" t="s">
        <v>239</v>
      </c>
      <c r="H29" s="83" t="s">
        <v>2911</v>
      </c>
      <c r="I29" s="83" t="s">
        <v>1944</v>
      </c>
      <c r="J29" s="94" t="s">
        <v>2852</v>
      </c>
      <c r="K29" s="90" t="s">
        <v>2912</v>
      </c>
      <c r="L29" s="87">
        <v>369844126.69999999</v>
      </c>
      <c r="M29" s="87">
        <v>369844126.69999999</v>
      </c>
      <c r="N29" s="87">
        <v>123281375.56666666</v>
      </c>
      <c r="O29" s="87">
        <v>468524264.6099996</v>
      </c>
      <c r="P29" s="87">
        <v>345242889.04333335</v>
      </c>
      <c r="Q29" s="84">
        <v>280.04464377235706</v>
      </c>
      <c r="R29" s="83" t="s">
        <v>2909</v>
      </c>
    </row>
    <row r="30" spans="1:18" ht="18" hidden="1" customHeight="1">
      <c r="A30" s="82">
        <v>44227</v>
      </c>
      <c r="B30" s="83" t="s">
        <v>2907</v>
      </c>
      <c r="C30" s="84">
        <v>4</v>
      </c>
      <c r="D30" s="83" t="s">
        <v>16</v>
      </c>
      <c r="E30" s="83" t="s">
        <v>2020</v>
      </c>
      <c r="F30" s="83" t="s">
        <v>238</v>
      </c>
      <c r="G30" s="83" t="s">
        <v>239</v>
      </c>
      <c r="H30" s="83" t="s">
        <v>2913</v>
      </c>
      <c r="I30" s="83" t="s">
        <v>1944</v>
      </c>
      <c r="J30" s="94" t="s">
        <v>2853</v>
      </c>
      <c r="K30" s="90" t="s">
        <v>2914</v>
      </c>
      <c r="L30" s="87">
        <v>228711876.84</v>
      </c>
      <c r="M30" s="87">
        <v>228711876.84</v>
      </c>
      <c r="N30" s="87">
        <v>76237292.280000001</v>
      </c>
      <c r="O30" s="87">
        <v>279992365.11999995</v>
      </c>
      <c r="P30" s="87">
        <v>203755072.84</v>
      </c>
      <c r="Q30" s="84">
        <v>267.26430956081168</v>
      </c>
      <c r="R30" s="83" t="s">
        <v>2909</v>
      </c>
    </row>
    <row r="31" spans="1:18" ht="18" hidden="1" customHeight="1">
      <c r="A31" s="82">
        <v>44227</v>
      </c>
      <c r="B31" s="83" t="s">
        <v>2907</v>
      </c>
      <c r="C31" s="84">
        <v>4</v>
      </c>
      <c r="D31" s="83" t="s">
        <v>16</v>
      </c>
      <c r="E31" s="83" t="s">
        <v>2020</v>
      </c>
      <c r="F31" s="83" t="s">
        <v>238</v>
      </c>
      <c r="G31" s="83" t="s">
        <v>239</v>
      </c>
      <c r="H31" s="83" t="s">
        <v>2913</v>
      </c>
      <c r="I31" s="83" t="s">
        <v>1944</v>
      </c>
      <c r="J31" s="94" t="s">
        <v>2854</v>
      </c>
      <c r="K31" s="90" t="s">
        <v>2915</v>
      </c>
      <c r="L31" s="87">
        <v>253813670.53</v>
      </c>
      <c r="M31" s="87">
        <v>-253813670.53</v>
      </c>
      <c r="N31" s="87">
        <v>-84604556.843333334</v>
      </c>
      <c r="O31" s="87">
        <v>-327627928.54000002</v>
      </c>
      <c r="P31" s="87">
        <v>-243023371.69666666</v>
      </c>
      <c r="Q31" s="84">
        <v>287.2461966164372</v>
      </c>
      <c r="R31" s="83" t="s">
        <v>2909</v>
      </c>
    </row>
    <row r="32" spans="1:18" ht="18" hidden="1" customHeight="1">
      <c r="A32" s="82">
        <v>44227</v>
      </c>
      <c r="B32" s="83" t="s">
        <v>2907</v>
      </c>
      <c r="C32" s="84">
        <v>4</v>
      </c>
      <c r="D32" s="83" t="s">
        <v>16</v>
      </c>
      <c r="E32" s="83" t="s">
        <v>2031</v>
      </c>
      <c r="F32" s="83" t="s">
        <v>299</v>
      </c>
      <c r="G32" s="83" t="s">
        <v>300</v>
      </c>
      <c r="H32" s="83" t="s">
        <v>2811</v>
      </c>
      <c r="I32" s="83" t="s">
        <v>2908</v>
      </c>
      <c r="J32" s="94" t="s">
        <v>2790</v>
      </c>
      <c r="K32" s="90" t="s">
        <v>2791</v>
      </c>
      <c r="L32" s="87">
        <v>84357259.390000001</v>
      </c>
      <c r="M32" s="87">
        <v>120000000</v>
      </c>
      <c r="N32" s="87">
        <v>40000000</v>
      </c>
      <c r="O32" s="87">
        <v>62056482.569999985</v>
      </c>
      <c r="P32" s="87">
        <v>22056482.57</v>
      </c>
      <c r="Q32" s="84">
        <v>55.141206425</v>
      </c>
      <c r="R32" s="83" t="s">
        <v>2909</v>
      </c>
    </row>
    <row r="33" spans="1:18" ht="18" hidden="1" customHeight="1">
      <c r="A33" s="82">
        <v>44227</v>
      </c>
      <c r="B33" s="83" t="s">
        <v>2907</v>
      </c>
      <c r="C33" s="84">
        <v>4</v>
      </c>
      <c r="D33" s="83" t="s">
        <v>16</v>
      </c>
      <c r="E33" s="83" t="s">
        <v>2031</v>
      </c>
      <c r="F33" s="83" t="s">
        <v>299</v>
      </c>
      <c r="G33" s="83" t="s">
        <v>300</v>
      </c>
      <c r="H33" s="83" t="s">
        <v>2811</v>
      </c>
      <c r="I33" s="83" t="s">
        <v>2908</v>
      </c>
      <c r="J33" s="94" t="s">
        <v>2792</v>
      </c>
      <c r="K33" s="90" t="s">
        <v>2793</v>
      </c>
      <c r="L33" s="87">
        <v>144041.49</v>
      </c>
      <c r="M33" s="87">
        <v>250000</v>
      </c>
      <c r="N33" s="87">
        <v>83333.333333333343</v>
      </c>
      <c r="O33" s="87">
        <v>77800</v>
      </c>
      <c r="P33" s="87">
        <v>-5533.3333333333339</v>
      </c>
      <c r="Q33" s="84">
        <v>-6.64</v>
      </c>
      <c r="R33" s="83" t="s">
        <v>2910</v>
      </c>
    </row>
    <row r="34" spans="1:18" ht="18" hidden="1" customHeight="1">
      <c r="A34" s="82">
        <v>44227</v>
      </c>
      <c r="B34" s="83" t="s">
        <v>2907</v>
      </c>
      <c r="C34" s="84">
        <v>4</v>
      </c>
      <c r="D34" s="83" t="s">
        <v>16</v>
      </c>
      <c r="E34" s="83" t="s">
        <v>2031</v>
      </c>
      <c r="F34" s="83" t="s">
        <v>299</v>
      </c>
      <c r="G34" s="83" t="s">
        <v>300</v>
      </c>
      <c r="H34" s="83" t="s">
        <v>2811</v>
      </c>
      <c r="I34" s="83" t="s">
        <v>2908</v>
      </c>
      <c r="J34" s="94" t="s">
        <v>2794</v>
      </c>
      <c r="K34" s="90" t="s">
        <v>2795</v>
      </c>
      <c r="L34" s="87">
        <v>1086056.1299999999</v>
      </c>
      <c r="M34" s="87">
        <v>2000000</v>
      </c>
      <c r="N34" s="87">
        <v>666666.66666666674</v>
      </c>
      <c r="O34" s="87">
        <v>230172.84</v>
      </c>
      <c r="P34" s="87">
        <v>-436493.82666666672</v>
      </c>
      <c r="Q34" s="84">
        <v>-65.474074000000002</v>
      </c>
      <c r="R34" s="83" t="s">
        <v>2910</v>
      </c>
    </row>
    <row r="35" spans="1:18" ht="18" hidden="1" customHeight="1">
      <c r="A35" s="82">
        <v>44227</v>
      </c>
      <c r="B35" s="83" t="s">
        <v>2907</v>
      </c>
      <c r="C35" s="84">
        <v>4</v>
      </c>
      <c r="D35" s="83" t="s">
        <v>16</v>
      </c>
      <c r="E35" s="83" t="s">
        <v>2031</v>
      </c>
      <c r="F35" s="83" t="s">
        <v>299</v>
      </c>
      <c r="G35" s="83" t="s">
        <v>300</v>
      </c>
      <c r="H35" s="83" t="s">
        <v>2811</v>
      </c>
      <c r="I35" s="83" t="s">
        <v>2908</v>
      </c>
      <c r="J35" s="94" t="s">
        <v>2865</v>
      </c>
      <c r="K35" s="90" t="s">
        <v>2796</v>
      </c>
      <c r="L35" s="87">
        <v>3556314.79</v>
      </c>
      <c r="M35" s="87">
        <v>6700000</v>
      </c>
      <c r="N35" s="87">
        <v>2233333.333333333</v>
      </c>
      <c r="O35" s="87">
        <v>2370383.71</v>
      </c>
      <c r="P35" s="87">
        <v>137050.37666666665</v>
      </c>
      <c r="Q35" s="84">
        <v>6.1365840298507459</v>
      </c>
      <c r="R35" s="83" t="s">
        <v>2909</v>
      </c>
    </row>
    <row r="36" spans="1:18" ht="18" hidden="1" customHeight="1">
      <c r="A36" s="82">
        <v>44227</v>
      </c>
      <c r="B36" s="83" t="s">
        <v>2907</v>
      </c>
      <c r="C36" s="84">
        <v>4</v>
      </c>
      <c r="D36" s="83" t="s">
        <v>16</v>
      </c>
      <c r="E36" s="83" t="s">
        <v>2031</v>
      </c>
      <c r="F36" s="83" t="s">
        <v>299</v>
      </c>
      <c r="G36" s="83" t="s">
        <v>300</v>
      </c>
      <c r="H36" s="83" t="s">
        <v>2811</v>
      </c>
      <c r="I36" s="83" t="s">
        <v>2908</v>
      </c>
      <c r="J36" s="94" t="s">
        <v>2797</v>
      </c>
      <c r="K36" s="90" t="s">
        <v>2798</v>
      </c>
      <c r="L36" s="87">
        <v>18407607.690000001</v>
      </c>
      <c r="M36" s="87">
        <v>35000000</v>
      </c>
      <c r="N36" s="87">
        <v>11666666.666666666</v>
      </c>
      <c r="O36" s="87">
        <v>9982032.7100000009</v>
      </c>
      <c r="P36" s="87">
        <v>-1684633.9566666665</v>
      </c>
      <c r="Q36" s="84">
        <v>-14.43971962857143</v>
      </c>
      <c r="R36" s="83" t="s">
        <v>2910</v>
      </c>
    </row>
    <row r="37" spans="1:18" ht="18" hidden="1" customHeight="1">
      <c r="A37" s="82">
        <v>44227</v>
      </c>
      <c r="B37" s="83" t="s">
        <v>2907</v>
      </c>
      <c r="C37" s="84">
        <v>4</v>
      </c>
      <c r="D37" s="83" t="s">
        <v>16</v>
      </c>
      <c r="E37" s="83" t="s">
        <v>2031</v>
      </c>
      <c r="F37" s="83" t="s">
        <v>299</v>
      </c>
      <c r="G37" s="83" t="s">
        <v>300</v>
      </c>
      <c r="H37" s="83" t="s">
        <v>2811</v>
      </c>
      <c r="I37" s="83" t="s">
        <v>2908</v>
      </c>
      <c r="J37" s="94" t="s">
        <v>2799</v>
      </c>
      <c r="K37" s="90" t="s">
        <v>2800</v>
      </c>
      <c r="L37" s="87">
        <v>30848633.98</v>
      </c>
      <c r="M37" s="87">
        <v>43000000</v>
      </c>
      <c r="N37" s="87">
        <v>14333333.333333334</v>
      </c>
      <c r="O37" s="87">
        <v>24954107.289999995</v>
      </c>
      <c r="P37" s="87">
        <v>10620773.956666667</v>
      </c>
      <c r="Q37" s="84">
        <v>74.098422953488367</v>
      </c>
      <c r="R37" s="83" t="s">
        <v>2909</v>
      </c>
    </row>
    <row r="38" spans="1:18" ht="18" hidden="1" customHeight="1">
      <c r="A38" s="82">
        <v>44227</v>
      </c>
      <c r="B38" s="83" t="s">
        <v>2907</v>
      </c>
      <c r="C38" s="84">
        <v>4</v>
      </c>
      <c r="D38" s="83" t="s">
        <v>16</v>
      </c>
      <c r="E38" s="83" t="s">
        <v>2031</v>
      </c>
      <c r="F38" s="83" t="s">
        <v>299</v>
      </c>
      <c r="G38" s="83" t="s">
        <v>300</v>
      </c>
      <c r="H38" s="83" t="s">
        <v>2811</v>
      </c>
      <c r="I38" s="83" t="s">
        <v>2908</v>
      </c>
      <c r="J38" s="94" t="s">
        <v>2801</v>
      </c>
      <c r="K38" s="90" t="s">
        <v>2802</v>
      </c>
      <c r="L38" s="87">
        <v>437657.62</v>
      </c>
      <c r="M38" s="87">
        <v>500000</v>
      </c>
      <c r="N38" s="87">
        <v>166666.66666666669</v>
      </c>
      <c r="O38" s="87">
        <v>163928</v>
      </c>
      <c r="P38" s="87">
        <v>-2738.666666666667</v>
      </c>
      <c r="Q38" s="84">
        <v>-1.6432</v>
      </c>
      <c r="R38" s="83" t="s">
        <v>2910</v>
      </c>
    </row>
    <row r="39" spans="1:18" ht="18" hidden="1" customHeight="1">
      <c r="A39" s="82">
        <v>44227</v>
      </c>
      <c r="B39" s="83" t="s">
        <v>2907</v>
      </c>
      <c r="C39" s="84">
        <v>4</v>
      </c>
      <c r="D39" s="83" t="s">
        <v>16</v>
      </c>
      <c r="E39" s="83" t="s">
        <v>2031</v>
      </c>
      <c r="F39" s="83" t="s">
        <v>299</v>
      </c>
      <c r="G39" s="83" t="s">
        <v>300</v>
      </c>
      <c r="H39" s="83" t="s">
        <v>2811</v>
      </c>
      <c r="I39" s="83" t="s">
        <v>2908</v>
      </c>
      <c r="J39" s="94" t="s">
        <v>2803</v>
      </c>
      <c r="K39" s="90" t="s">
        <v>2804</v>
      </c>
      <c r="L39" s="87">
        <v>21419250.739999998</v>
      </c>
      <c r="M39" s="87">
        <v>40000000</v>
      </c>
      <c r="N39" s="87">
        <v>13333333.333333334</v>
      </c>
      <c r="O39" s="87">
        <v>12873116.119999999</v>
      </c>
      <c r="P39" s="87">
        <v>-460217.21333333332</v>
      </c>
      <c r="Q39" s="84">
        <v>-3.4516290999999999</v>
      </c>
      <c r="R39" s="83" t="s">
        <v>2910</v>
      </c>
    </row>
    <row r="40" spans="1:18" ht="18" hidden="1" customHeight="1">
      <c r="A40" s="82">
        <v>44227</v>
      </c>
      <c r="B40" s="83" t="s">
        <v>2907</v>
      </c>
      <c r="C40" s="84">
        <v>4</v>
      </c>
      <c r="D40" s="83" t="s">
        <v>16</v>
      </c>
      <c r="E40" s="83" t="s">
        <v>2031</v>
      </c>
      <c r="F40" s="83" t="s">
        <v>299</v>
      </c>
      <c r="G40" s="83" t="s">
        <v>300</v>
      </c>
      <c r="H40" s="83" t="s">
        <v>2811</v>
      </c>
      <c r="I40" s="83" t="s">
        <v>2908</v>
      </c>
      <c r="J40" s="94" t="s">
        <v>2805</v>
      </c>
      <c r="K40" s="90" t="s">
        <v>2806</v>
      </c>
      <c r="L40" s="87">
        <v>85140662.719999999</v>
      </c>
      <c r="M40" s="87">
        <v>167000000</v>
      </c>
      <c r="N40" s="87">
        <v>55666666.666666672</v>
      </c>
      <c r="O40" s="87">
        <v>54719238.579999998</v>
      </c>
      <c r="P40" s="87">
        <v>-947428.08666666667</v>
      </c>
      <c r="Q40" s="84">
        <v>-1.701966622754491</v>
      </c>
      <c r="R40" s="83" t="s">
        <v>2910</v>
      </c>
    </row>
    <row r="41" spans="1:18" ht="18" hidden="1" customHeight="1">
      <c r="A41" s="82">
        <v>44227</v>
      </c>
      <c r="B41" s="83" t="s">
        <v>2907</v>
      </c>
      <c r="C41" s="84">
        <v>4</v>
      </c>
      <c r="D41" s="83" t="s">
        <v>16</v>
      </c>
      <c r="E41" s="83" t="s">
        <v>2031</v>
      </c>
      <c r="F41" s="83" t="s">
        <v>299</v>
      </c>
      <c r="G41" s="83" t="s">
        <v>300</v>
      </c>
      <c r="H41" s="83" t="s">
        <v>2811</v>
      </c>
      <c r="I41" s="83" t="s">
        <v>2908</v>
      </c>
      <c r="J41" s="94" t="s">
        <v>2807</v>
      </c>
      <c r="K41" s="90" t="s">
        <v>2808</v>
      </c>
      <c r="L41" s="87">
        <v>27082309.140000001</v>
      </c>
      <c r="M41" s="87">
        <v>35000000</v>
      </c>
      <c r="N41" s="87">
        <v>11666666.666666666</v>
      </c>
      <c r="O41" s="87">
        <v>12964030.43</v>
      </c>
      <c r="P41" s="87">
        <v>1297363.7633333332</v>
      </c>
      <c r="Q41" s="84">
        <v>11.120260828571428</v>
      </c>
      <c r="R41" s="83" t="s">
        <v>2909</v>
      </c>
    </row>
    <row r="42" spans="1:18" ht="18" hidden="1" customHeight="1">
      <c r="A42" s="82">
        <v>44227</v>
      </c>
      <c r="B42" s="83" t="s">
        <v>2907</v>
      </c>
      <c r="C42" s="84">
        <v>4</v>
      </c>
      <c r="D42" s="83" t="s">
        <v>16</v>
      </c>
      <c r="E42" s="83" t="s">
        <v>2031</v>
      </c>
      <c r="F42" s="83" t="s">
        <v>299</v>
      </c>
      <c r="G42" s="83" t="s">
        <v>300</v>
      </c>
      <c r="H42" s="83" t="s">
        <v>2811</v>
      </c>
      <c r="I42" s="83" t="s">
        <v>2908</v>
      </c>
      <c r="J42" s="94" t="s">
        <v>2870</v>
      </c>
      <c r="K42" s="90" t="s">
        <v>2871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5"/>
      <c r="R42" s="83" t="s">
        <v>2909</v>
      </c>
    </row>
    <row r="43" spans="1:18" ht="18" hidden="1" customHeight="1">
      <c r="A43" s="82">
        <v>44227</v>
      </c>
      <c r="B43" s="83" t="s">
        <v>2907</v>
      </c>
      <c r="C43" s="84">
        <v>4</v>
      </c>
      <c r="D43" s="83" t="s">
        <v>16</v>
      </c>
      <c r="E43" s="83" t="s">
        <v>2031</v>
      </c>
      <c r="F43" s="83" t="s">
        <v>299</v>
      </c>
      <c r="G43" s="83" t="s">
        <v>300</v>
      </c>
      <c r="H43" s="83" t="s">
        <v>2811</v>
      </c>
      <c r="I43" s="83" t="s">
        <v>2908</v>
      </c>
      <c r="J43" s="94" t="s">
        <v>2809</v>
      </c>
      <c r="K43" s="90" t="s">
        <v>2810</v>
      </c>
      <c r="L43" s="87">
        <v>8711070.9000000004</v>
      </c>
      <c r="M43" s="87">
        <v>17500000</v>
      </c>
      <c r="N43" s="87">
        <v>5833333.333333334</v>
      </c>
      <c r="O43" s="87">
        <v>4942108.53</v>
      </c>
      <c r="P43" s="87">
        <v>-891224.80333333334</v>
      </c>
      <c r="Q43" s="84">
        <v>-15.278139485714286</v>
      </c>
      <c r="R43" s="83" t="s">
        <v>2910</v>
      </c>
    </row>
    <row r="44" spans="1:18" ht="18" hidden="1" customHeight="1">
      <c r="A44" s="82">
        <v>44227</v>
      </c>
      <c r="B44" s="83" t="s">
        <v>2907</v>
      </c>
      <c r="C44" s="84">
        <v>4</v>
      </c>
      <c r="D44" s="83" t="s">
        <v>16</v>
      </c>
      <c r="E44" s="83" t="s">
        <v>2031</v>
      </c>
      <c r="F44" s="83" t="s">
        <v>299</v>
      </c>
      <c r="G44" s="83" t="s">
        <v>300</v>
      </c>
      <c r="H44" s="83" t="s">
        <v>2839</v>
      </c>
      <c r="I44" s="83" t="s">
        <v>2908</v>
      </c>
      <c r="J44" s="95" t="s">
        <v>2812</v>
      </c>
      <c r="K44" s="90" t="s">
        <v>2813</v>
      </c>
      <c r="L44" s="87">
        <v>30397480.039999999</v>
      </c>
      <c r="M44" s="87">
        <v>60000000</v>
      </c>
      <c r="N44" s="87">
        <v>20000000</v>
      </c>
      <c r="O44" s="87">
        <v>17082876.93</v>
      </c>
      <c r="P44" s="87">
        <v>-2917123.07</v>
      </c>
      <c r="Q44" s="84">
        <v>-14.585615349999999</v>
      </c>
      <c r="R44" s="83" t="s">
        <v>2909</v>
      </c>
    </row>
    <row r="45" spans="1:18" ht="18" hidden="1" customHeight="1">
      <c r="A45" s="82">
        <v>44227</v>
      </c>
      <c r="B45" s="83" t="s">
        <v>2907</v>
      </c>
      <c r="C45" s="84">
        <v>4</v>
      </c>
      <c r="D45" s="83" t="s">
        <v>16</v>
      </c>
      <c r="E45" s="83" t="s">
        <v>2031</v>
      </c>
      <c r="F45" s="83" t="s">
        <v>299</v>
      </c>
      <c r="G45" s="83" t="s">
        <v>300</v>
      </c>
      <c r="H45" s="83" t="s">
        <v>2839</v>
      </c>
      <c r="I45" s="83" t="s">
        <v>2908</v>
      </c>
      <c r="J45" s="95" t="s">
        <v>2814</v>
      </c>
      <c r="K45" s="90" t="s">
        <v>2815</v>
      </c>
      <c r="L45" s="87">
        <v>20399097.59</v>
      </c>
      <c r="M45" s="87">
        <v>30000000</v>
      </c>
      <c r="N45" s="87">
        <v>10000000</v>
      </c>
      <c r="O45" s="87">
        <v>8477421.9299999997</v>
      </c>
      <c r="P45" s="87">
        <v>-1522578.07</v>
      </c>
      <c r="Q45" s="84">
        <v>-15.2257807</v>
      </c>
      <c r="R45" s="83" t="s">
        <v>2909</v>
      </c>
    </row>
    <row r="46" spans="1:18" ht="18" hidden="1" customHeight="1">
      <c r="A46" s="82">
        <v>44227</v>
      </c>
      <c r="B46" s="83" t="s">
        <v>2907</v>
      </c>
      <c r="C46" s="84">
        <v>4</v>
      </c>
      <c r="D46" s="83" t="s">
        <v>16</v>
      </c>
      <c r="E46" s="83" t="s">
        <v>2031</v>
      </c>
      <c r="F46" s="83" t="s">
        <v>299</v>
      </c>
      <c r="G46" s="83" t="s">
        <v>300</v>
      </c>
      <c r="H46" s="83" t="s">
        <v>2839</v>
      </c>
      <c r="I46" s="83" t="s">
        <v>2908</v>
      </c>
      <c r="J46" s="95" t="s">
        <v>2816</v>
      </c>
      <c r="K46" s="90" t="s">
        <v>2817</v>
      </c>
      <c r="L46" s="87">
        <v>471385.42</v>
      </c>
      <c r="M46" s="87">
        <v>1000000</v>
      </c>
      <c r="N46" s="87">
        <v>333333.33333333337</v>
      </c>
      <c r="O46" s="87">
        <v>196319.92</v>
      </c>
      <c r="P46" s="87">
        <v>-137013.41333333333</v>
      </c>
      <c r="Q46" s="84">
        <v>-41.104024000000003</v>
      </c>
      <c r="R46" s="83" t="s">
        <v>2909</v>
      </c>
    </row>
    <row r="47" spans="1:18" ht="18" hidden="1" customHeight="1">
      <c r="A47" s="82">
        <v>44227</v>
      </c>
      <c r="B47" s="83" t="s">
        <v>2907</v>
      </c>
      <c r="C47" s="84">
        <v>4</v>
      </c>
      <c r="D47" s="83" t="s">
        <v>16</v>
      </c>
      <c r="E47" s="83" t="s">
        <v>2031</v>
      </c>
      <c r="F47" s="83" t="s">
        <v>299</v>
      </c>
      <c r="G47" s="83" t="s">
        <v>300</v>
      </c>
      <c r="H47" s="83" t="s">
        <v>2839</v>
      </c>
      <c r="I47" s="83" t="s">
        <v>2908</v>
      </c>
      <c r="J47" s="95" t="s">
        <v>2818</v>
      </c>
      <c r="K47" s="90" t="s">
        <v>2819</v>
      </c>
      <c r="L47" s="87">
        <v>7738155.0300000003</v>
      </c>
      <c r="M47" s="87">
        <v>15000000</v>
      </c>
      <c r="N47" s="87">
        <v>5000000</v>
      </c>
      <c r="O47" s="87">
        <v>1164435.8600000001</v>
      </c>
      <c r="P47" s="87">
        <v>-3835564.14</v>
      </c>
      <c r="Q47" s="84">
        <v>-76.711282800000006</v>
      </c>
      <c r="R47" s="83" t="s">
        <v>2909</v>
      </c>
    </row>
    <row r="48" spans="1:18" ht="18" hidden="1" customHeight="1">
      <c r="A48" s="82">
        <v>44227</v>
      </c>
      <c r="B48" s="83" t="s">
        <v>2907</v>
      </c>
      <c r="C48" s="84">
        <v>4</v>
      </c>
      <c r="D48" s="83" t="s">
        <v>16</v>
      </c>
      <c r="E48" s="83" t="s">
        <v>2031</v>
      </c>
      <c r="F48" s="83" t="s">
        <v>299</v>
      </c>
      <c r="G48" s="83" t="s">
        <v>300</v>
      </c>
      <c r="H48" s="83" t="s">
        <v>2839</v>
      </c>
      <c r="I48" s="83" t="s">
        <v>2908</v>
      </c>
      <c r="J48" s="95" t="s">
        <v>2820</v>
      </c>
      <c r="K48" s="90" t="s">
        <v>2821</v>
      </c>
      <c r="L48" s="87">
        <v>89516937.5</v>
      </c>
      <c r="M48" s="87">
        <v>167000000</v>
      </c>
      <c r="N48" s="87">
        <v>55666666.666666672</v>
      </c>
      <c r="O48" s="87">
        <v>54733986.100000001</v>
      </c>
      <c r="P48" s="87">
        <v>-932680.56666666665</v>
      </c>
      <c r="Q48" s="84">
        <v>-1.6754740718562873</v>
      </c>
      <c r="R48" s="83" t="s">
        <v>2909</v>
      </c>
    </row>
    <row r="49" spans="1:18" ht="18" hidden="1" customHeight="1">
      <c r="A49" s="82">
        <v>44227</v>
      </c>
      <c r="B49" s="83" t="s">
        <v>2907</v>
      </c>
      <c r="C49" s="84">
        <v>4</v>
      </c>
      <c r="D49" s="83" t="s">
        <v>16</v>
      </c>
      <c r="E49" s="83" t="s">
        <v>2031</v>
      </c>
      <c r="F49" s="83" t="s">
        <v>299</v>
      </c>
      <c r="G49" s="83" t="s">
        <v>300</v>
      </c>
      <c r="H49" s="83" t="s">
        <v>2839</v>
      </c>
      <c r="I49" s="83" t="s">
        <v>2908</v>
      </c>
      <c r="J49" s="95" t="s">
        <v>2822</v>
      </c>
      <c r="K49" s="90" t="s">
        <v>2846</v>
      </c>
      <c r="L49" s="87">
        <v>18739397.73</v>
      </c>
      <c r="M49" s="87">
        <v>25000000</v>
      </c>
      <c r="N49" s="87">
        <v>8333333.333333333</v>
      </c>
      <c r="O49" s="87">
        <v>9010527.1900000013</v>
      </c>
      <c r="P49" s="87">
        <v>677193.85666666669</v>
      </c>
      <c r="Q49" s="84">
        <v>8.1263262800000007</v>
      </c>
      <c r="R49" s="83" t="s">
        <v>2910</v>
      </c>
    </row>
    <row r="50" spans="1:18" ht="18" hidden="1" customHeight="1">
      <c r="A50" s="82">
        <v>44227</v>
      </c>
      <c r="B50" s="83" t="s">
        <v>2907</v>
      </c>
      <c r="C50" s="84">
        <v>4</v>
      </c>
      <c r="D50" s="83" t="s">
        <v>16</v>
      </c>
      <c r="E50" s="83" t="s">
        <v>2031</v>
      </c>
      <c r="F50" s="83" t="s">
        <v>299</v>
      </c>
      <c r="G50" s="83" t="s">
        <v>300</v>
      </c>
      <c r="H50" s="83" t="s">
        <v>2839</v>
      </c>
      <c r="I50" s="83" t="s">
        <v>2908</v>
      </c>
      <c r="J50" s="95" t="s">
        <v>2823</v>
      </c>
      <c r="K50" s="90" t="s">
        <v>2824</v>
      </c>
      <c r="L50" s="87">
        <v>36383296.409999996</v>
      </c>
      <c r="M50" s="87">
        <v>62000000</v>
      </c>
      <c r="N50" s="87">
        <v>20666666.666666664</v>
      </c>
      <c r="O50" s="87">
        <v>25688101.75</v>
      </c>
      <c r="P50" s="87">
        <v>5021435.083333333</v>
      </c>
      <c r="Q50" s="84">
        <v>24.297266532258067</v>
      </c>
      <c r="R50" s="83" t="s">
        <v>2910</v>
      </c>
    </row>
    <row r="51" spans="1:18" ht="18" hidden="1" customHeight="1">
      <c r="A51" s="82">
        <v>44227</v>
      </c>
      <c r="B51" s="83" t="s">
        <v>2907</v>
      </c>
      <c r="C51" s="84">
        <v>4</v>
      </c>
      <c r="D51" s="83" t="s">
        <v>16</v>
      </c>
      <c r="E51" s="83" t="s">
        <v>2031</v>
      </c>
      <c r="F51" s="83" t="s">
        <v>299</v>
      </c>
      <c r="G51" s="83" t="s">
        <v>300</v>
      </c>
      <c r="H51" s="83" t="s">
        <v>2839</v>
      </c>
      <c r="I51" s="83" t="s">
        <v>2908</v>
      </c>
      <c r="J51" s="95" t="s">
        <v>2825</v>
      </c>
      <c r="K51" s="90" t="s">
        <v>2826</v>
      </c>
      <c r="L51" s="87">
        <v>5682526.2300000004</v>
      </c>
      <c r="M51" s="87">
        <v>11000000</v>
      </c>
      <c r="N51" s="87">
        <v>3666666.6666666665</v>
      </c>
      <c r="O51" s="87">
        <v>3729726</v>
      </c>
      <c r="P51" s="87">
        <v>63059.333333333336</v>
      </c>
      <c r="Q51" s="84">
        <v>1.7198</v>
      </c>
      <c r="R51" s="83" t="s">
        <v>2910</v>
      </c>
    </row>
    <row r="52" spans="1:18" ht="18" hidden="1" customHeight="1">
      <c r="A52" s="82">
        <v>44227</v>
      </c>
      <c r="B52" s="83" t="s">
        <v>2907</v>
      </c>
      <c r="C52" s="84">
        <v>4</v>
      </c>
      <c r="D52" s="83" t="s">
        <v>16</v>
      </c>
      <c r="E52" s="83" t="s">
        <v>2031</v>
      </c>
      <c r="F52" s="83" t="s">
        <v>299</v>
      </c>
      <c r="G52" s="83" t="s">
        <v>300</v>
      </c>
      <c r="H52" s="83" t="s">
        <v>2839</v>
      </c>
      <c r="I52" s="83" t="s">
        <v>2908</v>
      </c>
      <c r="J52" s="95" t="s">
        <v>2827</v>
      </c>
      <c r="K52" s="90" t="s">
        <v>2828</v>
      </c>
      <c r="L52" s="87">
        <v>16794466.739999998</v>
      </c>
      <c r="M52" s="87">
        <v>31000000</v>
      </c>
      <c r="N52" s="87">
        <v>10333333.333333332</v>
      </c>
      <c r="O52" s="87">
        <v>9044661.6699999999</v>
      </c>
      <c r="P52" s="87">
        <v>-1288671.6633333336</v>
      </c>
      <c r="Q52" s="84">
        <v>-12.471016096774193</v>
      </c>
      <c r="R52" s="83" t="s">
        <v>2909</v>
      </c>
    </row>
    <row r="53" spans="1:18" ht="18" hidden="1" customHeight="1">
      <c r="A53" s="82">
        <v>44227</v>
      </c>
      <c r="B53" s="83" t="s">
        <v>2907</v>
      </c>
      <c r="C53" s="84">
        <v>4</v>
      </c>
      <c r="D53" s="83" t="s">
        <v>16</v>
      </c>
      <c r="E53" s="83" t="s">
        <v>2031</v>
      </c>
      <c r="F53" s="83" t="s">
        <v>299</v>
      </c>
      <c r="G53" s="83" t="s">
        <v>300</v>
      </c>
      <c r="H53" s="83" t="s">
        <v>2839</v>
      </c>
      <c r="I53" s="83" t="s">
        <v>2908</v>
      </c>
      <c r="J53" s="95" t="s">
        <v>2829</v>
      </c>
      <c r="K53" s="90" t="s">
        <v>2830</v>
      </c>
      <c r="L53" s="87">
        <v>9838513.3900000006</v>
      </c>
      <c r="M53" s="87">
        <v>18000000</v>
      </c>
      <c r="N53" s="87">
        <v>6000000</v>
      </c>
      <c r="O53" s="87">
        <v>4850830.59</v>
      </c>
      <c r="P53" s="87">
        <v>-1149169.4099999999</v>
      </c>
      <c r="Q53" s="84">
        <v>-19.1528235</v>
      </c>
      <c r="R53" s="83" t="s">
        <v>2909</v>
      </c>
    </row>
    <row r="54" spans="1:18" ht="18" hidden="1" customHeight="1">
      <c r="A54" s="82">
        <v>44227</v>
      </c>
      <c r="B54" s="83" t="s">
        <v>2907</v>
      </c>
      <c r="C54" s="84">
        <v>4</v>
      </c>
      <c r="D54" s="83" t="s">
        <v>16</v>
      </c>
      <c r="E54" s="83" t="s">
        <v>2031</v>
      </c>
      <c r="F54" s="83" t="s">
        <v>299</v>
      </c>
      <c r="G54" s="83" t="s">
        <v>300</v>
      </c>
      <c r="H54" s="83" t="s">
        <v>2839</v>
      </c>
      <c r="I54" s="83" t="s">
        <v>2908</v>
      </c>
      <c r="J54" s="95" t="s">
        <v>2831</v>
      </c>
      <c r="K54" s="90" t="s">
        <v>2832</v>
      </c>
      <c r="L54" s="87">
        <v>5811580.25</v>
      </c>
      <c r="M54" s="87">
        <v>10000000</v>
      </c>
      <c r="N54" s="87">
        <v>3333333.3333333335</v>
      </c>
      <c r="O54" s="87">
        <v>3222176.38</v>
      </c>
      <c r="P54" s="87">
        <v>-111156.95333333334</v>
      </c>
      <c r="Q54" s="84">
        <v>-3.3347085999999999</v>
      </c>
      <c r="R54" s="83" t="s">
        <v>2909</v>
      </c>
    </row>
    <row r="55" spans="1:18" ht="18" hidden="1" customHeight="1">
      <c r="A55" s="82">
        <v>44227</v>
      </c>
      <c r="B55" s="83" t="s">
        <v>2907</v>
      </c>
      <c r="C55" s="84">
        <v>4</v>
      </c>
      <c r="D55" s="83" t="s">
        <v>16</v>
      </c>
      <c r="E55" s="83" t="s">
        <v>2031</v>
      </c>
      <c r="F55" s="83" t="s">
        <v>299</v>
      </c>
      <c r="G55" s="83" t="s">
        <v>300</v>
      </c>
      <c r="H55" s="83" t="s">
        <v>2839</v>
      </c>
      <c r="I55" s="83" t="s">
        <v>2908</v>
      </c>
      <c r="J55" s="95" t="s">
        <v>2833</v>
      </c>
      <c r="K55" s="90" t="s">
        <v>2834</v>
      </c>
      <c r="L55" s="87">
        <v>27923998.59</v>
      </c>
      <c r="M55" s="87">
        <v>55000000</v>
      </c>
      <c r="N55" s="87">
        <v>18333333.333333332</v>
      </c>
      <c r="O55" s="87">
        <v>15143432.84</v>
      </c>
      <c r="P55" s="87">
        <v>-3189900.4933333332</v>
      </c>
      <c r="Q55" s="84">
        <v>-17.399457236363638</v>
      </c>
      <c r="R55" s="83" t="s">
        <v>2909</v>
      </c>
    </row>
    <row r="56" spans="1:18" ht="18" hidden="1" customHeight="1">
      <c r="A56" s="82">
        <v>44227</v>
      </c>
      <c r="B56" s="83" t="s">
        <v>2907</v>
      </c>
      <c r="C56" s="84">
        <v>4</v>
      </c>
      <c r="D56" s="83" t="s">
        <v>16</v>
      </c>
      <c r="E56" s="83" t="s">
        <v>2031</v>
      </c>
      <c r="F56" s="83" t="s">
        <v>299</v>
      </c>
      <c r="G56" s="83" t="s">
        <v>300</v>
      </c>
      <c r="H56" s="83" t="s">
        <v>2839</v>
      </c>
      <c r="I56" s="83" t="s">
        <v>2908</v>
      </c>
      <c r="J56" s="95" t="s">
        <v>2835</v>
      </c>
      <c r="K56" s="90" t="s">
        <v>2836</v>
      </c>
      <c r="L56" s="87">
        <v>360009.5</v>
      </c>
      <c r="M56" s="87">
        <v>1500000</v>
      </c>
      <c r="N56" s="87">
        <v>500000</v>
      </c>
      <c r="O56" s="87">
        <v>181553.45</v>
      </c>
      <c r="P56" s="87">
        <v>-318446.55</v>
      </c>
      <c r="Q56" s="84">
        <v>-63.689309999999999</v>
      </c>
      <c r="R56" s="83" t="s">
        <v>2909</v>
      </c>
    </row>
    <row r="57" spans="1:18" ht="18" hidden="1" customHeight="1">
      <c r="A57" s="82">
        <v>44227</v>
      </c>
      <c r="B57" s="83" t="s">
        <v>2907</v>
      </c>
      <c r="C57" s="84">
        <v>4</v>
      </c>
      <c r="D57" s="83" t="s">
        <v>16</v>
      </c>
      <c r="E57" s="83" t="s">
        <v>2031</v>
      </c>
      <c r="F57" s="83" t="s">
        <v>299</v>
      </c>
      <c r="G57" s="83" t="s">
        <v>300</v>
      </c>
      <c r="H57" s="83" t="s">
        <v>2839</v>
      </c>
      <c r="I57" s="83" t="s">
        <v>2908</v>
      </c>
      <c r="J57" s="95" t="s">
        <v>2837</v>
      </c>
      <c r="K57" s="90" t="s">
        <v>2838</v>
      </c>
      <c r="L57" s="87">
        <v>11097355.27</v>
      </c>
      <c r="M57" s="87">
        <v>16000000</v>
      </c>
      <c r="N57" s="87">
        <v>5333333.333333334</v>
      </c>
      <c r="O57" s="87">
        <v>3873265.52</v>
      </c>
      <c r="P57" s="87">
        <v>-1460067.8133333332</v>
      </c>
      <c r="Q57" s="84">
        <v>-27.376271500000001</v>
      </c>
      <c r="R57" s="83" t="s">
        <v>2909</v>
      </c>
    </row>
    <row r="58" spans="1:18" ht="18" hidden="1" customHeight="1">
      <c r="A58" s="82">
        <v>44227</v>
      </c>
      <c r="B58" s="83" t="s">
        <v>2907</v>
      </c>
      <c r="C58" s="84">
        <v>4</v>
      </c>
      <c r="D58" s="83" t="s">
        <v>16</v>
      </c>
      <c r="E58" s="83" t="s">
        <v>2031</v>
      </c>
      <c r="F58" s="83" t="s">
        <v>299</v>
      </c>
      <c r="G58" s="83" t="s">
        <v>300</v>
      </c>
      <c r="H58" s="83" t="s">
        <v>2839</v>
      </c>
      <c r="I58" s="83" t="s">
        <v>2908</v>
      </c>
      <c r="J58" s="95" t="s">
        <v>2872</v>
      </c>
      <c r="K58" s="90" t="s">
        <v>2873</v>
      </c>
      <c r="L58" s="87">
        <v>36664.86</v>
      </c>
      <c r="M58" s="87">
        <v>100000</v>
      </c>
      <c r="N58" s="87">
        <v>33333.333333333336</v>
      </c>
      <c r="O58" s="87">
        <v>3017</v>
      </c>
      <c r="P58" s="87">
        <v>-30316.333333333336</v>
      </c>
      <c r="Q58" s="84">
        <v>-90.948999999999998</v>
      </c>
      <c r="R58" s="83" t="s">
        <v>2909</v>
      </c>
    </row>
    <row r="59" spans="1:18" ht="18" hidden="1" customHeight="1">
      <c r="A59" s="82">
        <v>44227</v>
      </c>
      <c r="B59" s="83" t="s">
        <v>2907</v>
      </c>
      <c r="C59" s="84">
        <v>4</v>
      </c>
      <c r="D59" s="83" t="s">
        <v>16</v>
      </c>
      <c r="E59" s="83" t="s">
        <v>2031</v>
      </c>
      <c r="F59" s="83" t="s">
        <v>299</v>
      </c>
      <c r="G59" s="83" t="s">
        <v>300</v>
      </c>
      <c r="H59" s="83" t="s">
        <v>2911</v>
      </c>
      <c r="I59" s="83" t="s">
        <v>1944</v>
      </c>
      <c r="J59" s="96" t="s">
        <v>2852</v>
      </c>
      <c r="K59" s="90" t="s">
        <v>2912</v>
      </c>
      <c r="L59" s="87">
        <v>-38544130.100000001</v>
      </c>
      <c r="M59" s="87">
        <v>-38544130.100000001</v>
      </c>
      <c r="N59" s="87">
        <v>-12848043.366666665</v>
      </c>
      <c r="O59" s="87">
        <v>9692585.1800000165</v>
      </c>
      <c r="P59" s="87">
        <v>22540628.546666689</v>
      </c>
      <c r="Q59" s="84">
        <v>-175.44016550525305</v>
      </c>
      <c r="R59" s="83" t="s">
        <v>2909</v>
      </c>
    </row>
    <row r="60" spans="1:18" ht="18" hidden="1" customHeight="1">
      <c r="A60" s="82">
        <v>44227</v>
      </c>
      <c r="B60" s="83" t="s">
        <v>2907</v>
      </c>
      <c r="C60" s="84">
        <v>4</v>
      </c>
      <c r="D60" s="83" t="s">
        <v>16</v>
      </c>
      <c r="E60" s="83" t="s">
        <v>2031</v>
      </c>
      <c r="F60" s="83" t="s">
        <v>299</v>
      </c>
      <c r="G60" s="83" t="s">
        <v>300</v>
      </c>
      <c r="H60" s="83" t="s">
        <v>2913</v>
      </c>
      <c r="I60" s="83" t="s">
        <v>1944</v>
      </c>
      <c r="J60" s="96" t="s">
        <v>2853</v>
      </c>
      <c r="K60" s="90" t="s">
        <v>2914</v>
      </c>
      <c r="L60" s="87">
        <v>82908171.25</v>
      </c>
      <c r="M60" s="87">
        <v>82908171.25</v>
      </c>
      <c r="N60" s="87">
        <v>27636057.083333336</v>
      </c>
      <c r="O60" s="87">
        <v>113301226.75000001</v>
      </c>
      <c r="P60" s="87">
        <v>85665169.666666672</v>
      </c>
      <c r="Q60" s="84">
        <v>309.97609177153328</v>
      </c>
      <c r="R60" s="83" t="s">
        <v>2909</v>
      </c>
    </row>
    <row r="61" spans="1:18" ht="18" hidden="1" customHeight="1">
      <c r="A61" s="82">
        <v>44227</v>
      </c>
      <c r="B61" s="83" t="s">
        <v>2907</v>
      </c>
      <c r="C61" s="84">
        <v>4</v>
      </c>
      <c r="D61" s="83" t="s">
        <v>16</v>
      </c>
      <c r="E61" s="83" t="s">
        <v>2031</v>
      </c>
      <c r="F61" s="83" t="s">
        <v>299</v>
      </c>
      <c r="G61" s="83" t="s">
        <v>300</v>
      </c>
      <c r="H61" s="83" t="s">
        <v>2913</v>
      </c>
      <c r="I61" s="83" t="s">
        <v>1944</v>
      </c>
      <c r="J61" s="96" t="s">
        <v>2854</v>
      </c>
      <c r="K61" s="90" t="s">
        <v>2915</v>
      </c>
      <c r="L61" s="87">
        <v>174762083.09</v>
      </c>
      <c r="M61" s="87">
        <v>-174762083.09</v>
      </c>
      <c r="N61" s="87">
        <v>-58254027.696666665</v>
      </c>
      <c r="O61" s="87">
        <v>-166823076.09999996</v>
      </c>
      <c r="P61" s="87">
        <v>-108569048.40333334</v>
      </c>
      <c r="Q61" s="84">
        <v>186.37174577637956</v>
      </c>
      <c r="R61" s="83" t="s">
        <v>2909</v>
      </c>
    </row>
    <row r="62" spans="1:18" ht="18" hidden="1" customHeight="1">
      <c r="A62" s="82">
        <v>44227</v>
      </c>
      <c r="B62" s="83" t="s">
        <v>2907</v>
      </c>
      <c r="C62" s="84">
        <v>4</v>
      </c>
      <c r="D62" s="83" t="s">
        <v>16</v>
      </c>
      <c r="E62" s="83" t="s">
        <v>2019</v>
      </c>
      <c r="F62" s="83" t="s">
        <v>461</v>
      </c>
      <c r="G62" s="83" t="s">
        <v>462</v>
      </c>
      <c r="H62" s="83" t="s">
        <v>2811</v>
      </c>
      <c r="I62" s="83" t="s">
        <v>2908</v>
      </c>
      <c r="J62" s="96" t="s">
        <v>2790</v>
      </c>
      <c r="K62" s="90" t="s">
        <v>2791</v>
      </c>
      <c r="L62" s="87">
        <v>20307577.18</v>
      </c>
      <c r="M62" s="87">
        <v>38595450</v>
      </c>
      <c r="N62" s="87">
        <v>12865150</v>
      </c>
      <c r="O62" s="87">
        <v>20935354.030000012</v>
      </c>
      <c r="P62" s="87">
        <v>8070204.0300000003</v>
      </c>
      <c r="Q62" s="84">
        <v>62.729187222846221</v>
      </c>
      <c r="R62" s="83" t="s">
        <v>2909</v>
      </c>
    </row>
    <row r="63" spans="1:18" ht="18" hidden="1" customHeight="1">
      <c r="A63" s="82">
        <v>44227</v>
      </c>
      <c r="B63" s="83" t="s">
        <v>2907</v>
      </c>
      <c r="C63" s="84">
        <v>4</v>
      </c>
      <c r="D63" s="83" t="s">
        <v>16</v>
      </c>
      <c r="E63" s="83" t="s">
        <v>2019</v>
      </c>
      <c r="F63" s="83" t="s">
        <v>461</v>
      </c>
      <c r="G63" s="83" t="s">
        <v>462</v>
      </c>
      <c r="H63" s="83" t="s">
        <v>2811</v>
      </c>
      <c r="I63" s="83" t="s">
        <v>2908</v>
      </c>
      <c r="J63" s="96" t="s">
        <v>2792</v>
      </c>
      <c r="K63" s="90" t="s">
        <v>2793</v>
      </c>
      <c r="L63" s="87">
        <v>161606.82999999999</v>
      </c>
      <c r="M63" s="87">
        <v>305100</v>
      </c>
      <c r="N63" s="87">
        <v>101700</v>
      </c>
      <c r="O63" s="87">
        <v>190100</v>
      </c>
      <c r="P63" s="87">
        <v>88400</v>
      </c>
      <c r="Q63" s="84">
        <v>86.922320550639128</v>
      </c>
      <c r="R63" s="83" t="s">
        <v>2909</v>
      </c>
    </row>
    <row r="64" spans="1:18" ht="18" hidden="1" customHeight="1">
      <c r="A64" s="82">
        <v>44227</v>
      </c>
      <c r="B64" s="83" t="s">
        <v>2907</v>
      </c>
      <c r="C64" s="84">
        <v>4</v>
      </c>
      <c r="D64" s="83" t="s">
        <v>16</v>
      </c>
      <c r="E64" s="83" t="s">
        <v>2019</v>
      </c>
      <c r="F64" s="83" t="s">
        <v>461</v>
      </c>
      <c r="G64" s="83" t="s">
        <v>462</v>
      </c>
      <c r="H64" s="83" t="s">
        <v>2811</v>
      </c>
      <c r="I64" s="83" t="s">
        <v>2908</v>
      </c>
      <c r="J64" s="96" t="s">
        <v>2794</v>
      </c>
      <c r="K64" s="90" t="s">
        <v>2795</v>
      </c>
      <c r="L64" s="87">
        <v>140609.87</v>
      </c>
      <c r="M64" s="87">
        <v>269200</v>
      </c>
      <c r="N64" s="87">
        <v>89733.333333333343</v>
      </c>
      <c r="O64" s="87">
        <v>113981</v>
      </c>
      <c r="P64" s="87">
        <v>24247.666666666668</v>
      </c>
      <c r="Q64" s="84">
        <v>27.021916790490341</v>
      </c>
      <c r="R64" s="83" t="s">
        <v>2909</v>
      </c>
    </row>
    <row r="65" spans="1:18" ht="18" hidden="1" customHeight="1">
      <c r="A65" s="82">
        <v>44227</v>
      </c>
      <c r="B65" s="83" t="s">
        <v>2907</v>
      </c>
      <c r="C65" s="84">
        <v>4</v>
      </c>
      <c r="D65" s="83" t="s">
        <v>16</v>
      </c>
      <c r="E65" s="83" t="s">
        <v>2019</v>
      </c>
      <c r="F65" s="83" t="s">
        <v>461</v>
      </c>
      <c r="G65" s="83" t="s">
        <v>462</v>
      </c>
      <c r="H65" s="83" t="s">
        <v>2811</v>
      </c>
      <c r="I65" s="83" t="s">
        <v>2908</v>
      </c>
      <c r="J65" s="96" t="s">
        <v>2865</v>
      </c>
      <c r="K65" s="90" t="s">
        <v>2796</v>
      </c>
      <c r="L65" s="87">
        <v>559118.64</v>
      </c>
      <c r="M65" s="87">
        <v>1091100</v>
      </c>
      <c r="N65" s="87">
        <v>363700</v>
      </c>
      <c r="O65" s="87">
        <v>274518.98</v>
      </c>
      <c r="P65" s="87">
        <v>-89181.02</v>
      </c>
      <c r="Q65" s="84">
        <v>-24.520489414352486</v>
      </c>
      <c r="R65" s="83" t="s">
        <v>2910</v>
      </c>
    </row>
    <row r="66" spans="1:18" ht="18" hidden="1" customHeight="1">
      <c r="A66" s="82">
        <v>44227</v>
      </c>
      <c r="B66" s="83" t="s">
        <v>2907</v>
      </c>
      <c r="C66" s="84">
        <v>4</v>
      </c>
      <c r="D66" s="83" t="s">
        <v>16</v>
      </c>
      <c r="E66" s="83" t="s">
        <v>2019</v>
      </c>
      <c r="F66" s="83" t="s">
        <v>461</v>
      </c>
      <c r="G66" s="83" t="s">
        <v>462</v>
      </c>
      <c r="H66" s="83" t="s">
        <v>2811</v>
      </c>
      <c r="I66" s="83" t="s">
        <v>2908</v>
      </c>
      <c r="J66" s="96" t="s">
        <v>2797</v>
      </c>
      <c r="K66" s="90" t="s">
        <v>2798</v>
      </c>
      <c r="L66" s="87">
        <v>3645417.2</v>
      </c>
      <c r="M66" s="87">
        <v>6876470</v>
      </c>
      <c r="N66" s="87">
        <v>2292156.6666666665</v>
      </c>
      <c r="O66" s="87">
        <v>2260119.8199999998</v>
      </c>
      <c r="P66" s="87">
        <v>-32036.846666666668</v>
      </c>
      <c r="Q66" s="84">
        <v>-1.3976726430857696</v>
      </c>
      <c r="R66" s="83" t="s">
        <v>2910</v>
      </c>
    </row>
    <row r="67" spans="1:18" ht="18" hidden="1" customHeight="1">
      <c r="A67" s="82">
        <v>44227</v>
      </c>
      <c r="B67" s="83" t="s">
        <v>2907</v>
      </c>
      <c r="C67" s="84">
        <v>4</v>
      </c>
      <c r="D67" s="83" t="s">
        <v>16</v>
      </c>
      <c r="E67" s="83" t="s">
        <v>2019</v>
      </c>
      <c r="F67" s="83" t="s">
        <v>461</v>
      </c>
      <c r="G67" s="83" t="s">
        <v>462</v>
      </c>
      <c r="H67" s="83" t="s">
        <v>2811</v>
      </c>
      <c r="I67" s="83" t="s">
        <v>2908</v>
      </c>
      <c r="J67" s="96" t="s">
        <v>2799</v>
      </c>
      <c r="K67" s="90" t="s">
        <v>2800</v>
      </c>
      <c r="L67" s="87">
        <v>2073564.19</v>
      </c>
      <c r="M67" s="87">
        <v>3926550</v>
      </c>
      <c r="N67" s="87">
        <v>1308850</v>
      </c>
      <c r="O67" s="87">
        <v>1206244.7700000003</v>
      </c>
      <c r="P67" s="87">
        <v>-102605.23</v>
      </c>
      <c r="Q67" s="84">
        <v>-7.8393421706077859</v>
      </c>
      <c r="R67" s="83" t="s">
        <v>2910</v>
      </c>
    </row>
    <row r="68" spans="1:18" ht="18" hidden="1" customHeight="1">
      <c r="A68" s="82">
        <v>44227</v>
      </c>
      <c r="B68" s="83" t="s">
        <v>2907</v>
      </c>
      <c r="C68" s="84">
        <v>4</v>
      </c>
      <c r="D68" s="83" t="s">
        <v>16</v>
      </c>
      <c r="E68" s="83" t="s">
        <v>2019</v>
      </c>
      <c r="F68" s="83" t="s">
        <v>461</v>
      </c>
      <c r="G68" s="83" t="s">
        <v>462</v>
      </c>
      <c r="H68" s="83" t="s">
        <v>2811</v>
      </c>
      <c r="I68" s="83" t="s">
        <v>2908</v>
      </c>
      <c r="J68" s="96" t="s">
        <v>2801</v>
      </c>
      <c r="K68" s="90" t="s">
        <v>2802</v>
      </c>
      <c r="L68" s="87">
        <v>17815.09</v>
      </c>
      <c r="M68" s="87">
        <v>30330</v>
      </c>
      <c r="N68" s="87">
        <v>10110</v>
      </c>
      <c r="O68" s="87">
        <v>5452</v>
      </c>
      <c r="P68" s="87">
        <v>-4658</v>
      </c>
      <c r="Q68" s="84">
        <v>-46.073194856577643</v>
      </c>
      <c r="R68" s="83" t="s">
        <v>2910</v>
      </c>
    </row>
    <row r="69" spans="1:18" ht="18" hidden="1" customHeight="1">
      <c r="A69" s="82">
        <v>44227</v>
      </c>
      <c r="B69" s="83" t="s">
        <v>2907</v>
      </c>
      <c r="C69" s="84">
        <v>4</v>
      </c>
      <c r="D69" s="83" t="s">
        <v>16</v>
      </c>
      <c r="E69" s="83" t="s">
        <v>2019</v>
      </c>
      <c r="F69" s="83" t="s">
        <v>461</v>
      </c>
      <c r="G69" s="83" t="s">
        <v>462</v>
      </c>
      <c r="H69" s="83" t="s">
        <v>2811</v>
      </c>
      <c r="I69" s="83" t="s">
        <v>2908</v>
      </c>
      <c r="J69" s="96" t="s">
        <v>2803</v>
      </c>
      <c r="K69" s="90" t="s">
        <v>2804</v>
      </c>
      <c r="L69" s="87">
        <v>2813769.08</v>
      </c>
      <c r="M69" s="87">
        <v>5626200</v>
      </c>
      <c r="N69" s="87">
        <v>1875400</v>
      </c>
      <c r="O69" s="87">
        <v>1522416.5</v>
      </c>
      <c r="P69" s="87">
        <v>-352983.5</v>
      </c>
      <c r="Q69" s="84">
        <v>-18.82177135544417</v>
      </c>
      <c r="R69" s="83" t="s">
        <v>2910</v>
      </c>
    </row>
    <row r="70" spans="1:18" ht="18" hidden="1" customHeight="1">
      <c r="A70" s="82">
        <v>44227</v>
      </c>
      <c r="B70" s="83" t="s">
        <v>2907</v>
      </c>
      <c r="C70" s="84">
        <v>4</v>
      </c>
      <c r="D70" s="83" t="s">
        <v>16</v>
      </c>
      <c r="E70" s="83" t="s">
        <v>2019</v>
      </c>
      <c r="F70" s="83" t="s">
        <v>461</v>
      </c>
      <c r="G70" s="83" t="s">
        <v>462</v>
      </c>
      <c r="H70" s="83" t="s">
        <v>2811</v>
      </c>
      <c r="I70" s="83" t="s">
        <v>2908</v>
      </c>
      <c r="J70" s="96" t="s">
        <v>2805</v>
      </c>
      <c r="K70" s="90" t="s">
        <v>2806</v>
      </c>
      <c r="L70" s="87">
        <v>25278281.5</v>
      </c>
      <c r="M70" s="87">
        <v>50402860</v>
      </c>
      <c r="N70" s="87">
        <v>16800953.333333332</v>
      </c>
      <c r="O70" s="87">
        <v>16117781</v>
      </c>
      <c r="P70" s="87">
        <v>-683172.33333333326</v>
      </c>
      <c r="Q70" s="84">
        <v>-4.0662712393701472</v>
      </c>
      <c r="R70" s="83" t="s">
        <v>2910</v>
      </c>
    </row>
    <row r="71" spans="1:18" ht="18" hidden="1" customHeight="1">
      <c r="A71" s="82">
        <v>44227</v>
      </c>
      <c r="B71" s="83" t="s">
        <v>2907</v>
      </c>
      <c r="C71" s="84">
        <v>4</v>
      </c>
      <c r="D71" s="83" t="s">
        <v>16</v>
      </c>
      <c r="E71" s="83" t="s">
        <v>2019</v>
      </c>
      <c r="F71" s="83" t="s">
        <v>461</v>
      </c>
      <c r="G71" s="83" t="s">
        <v>462</v>
      </c>
      <c r="H71" s="83" t="s">
        <v>2811</v>
      </c>
      <c r="I71" s="83" t="s">
        <v>2908</v>
      </c>
      <c r="J71" s="96" t="s">
        <v>2807</v>
      </c>
      <c r="K71" s="90" t="s">
        <v>2808</v>
      </c>
      <c r="L71" s="87">
        <v>2162488.66</v>
      </c>
      <c r="M71" s="87">
        <v>6162910</v>
      </c>
      <c r="N71" s="87">
        <v>2054303.3333333333</v>
      </c>
      <c r="O71" s="87">
        <v>3559517.1</v>
      </c>
      <c r="P71" s="87">
        <v>1505213.7666666666</v>
      </c>
      <c r="Q71" s="84">
        <v>73.27125173010802</v>
      </c>
      <c r="R71" s="83" t="s">
        <v>2909</v>
      </c>
    </row>
    <row r="72" spans="1:18" ht="18" hidden="1" customHeight="1">
      <c r="A72" s="82">
        <v>44227</v>
      </c>
      <c r="B72" s="83" t="s">
        <v>2907</v>
      </c>
      <c r="C72" s="84">
        <v>4</v>
      </c>
      <c r="D72" s="83" t="s">
        <v>16</v>
      </c>
      <c r="E72" s="83" t="s">
        <v>2019</v>
      </c>
      <c r="F72" s="83" t="s">
        <v>461</v>
      </c>
      <c r="G72" s="83" t="s">
        <v>462</v>
      </c>
      <c r="H72" s="83" t="s">
        <v>2811</v>
      </c>
      <c r="I72" s="83" t="s">
        <v>2908</v>
      </c>
      <c r="J72" s="96" t="s">
        <v>2870</v>
      </c>
      <c r="K72" s="90" t="s">
        <v>2871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5"/>
      <c r="R72" s="83" t="s">
        <v>2909</v>
      </c>
    </row>
    <row r="73" spans="1:18" ht="18" hidden="1" customHeight="1">
      <c r="A73" s="82">
        <v>44227</v>
      </c>
      <c r="B73" s="83" t="s">
        <v>2907</v>
      </c>
      <c r="C73" s="84">
        <v>4</v>
      </c>
      <c r="D73" s="83" t="s">
        <v>16</v>
      </c>
      <c r="E73" s="83" t="s">
        <v>2019</v>
      </c>
      <c r="F73" s="83" t="s">
        <v>461</v>
      </c>
      <c r="G73" s="83" t="s">
        <v>462</v>
      </c>
      <c r="H73" s="83" t="s">
        <v>2811</v>
      </c>
      <c r="I73" s="83" t="s">
        <v>2908</v>
      </c>
      <c r="J73" s="96" t="s">
        <v>2809</v>
      </c>
      <c r="K73" s="90" t="s">
        <v>2810</v>
      </c>
      <c r="L73" s="87">
        <v>861400.82</v>
      </c>
      <c r="M73" s="87">
        <v>1835771.01</v>
      </c>
      <c r="N73" s="87">
        <v>611923.67000000004</v>
      </c>
      <c r="O73" s="87">
        <v>1835771.01</v>
      </c>
      <c r="P73" s="87">
        <v>1223847.3400000001</v>
      </c>
      <c r="Q73" s="84">
        <v>200</v>
      </c>
      <c r="R73" s="83" t="s">
        <v>2909</v>
      </c>
    </row>
    <row r="74" spans="1:18" ht="18" hidden="1" customHeight="1">
      <c r="A74" s="82">
        <v>44227</v>
      </c>
      <c r="B74" s="83" t="s">
        <v>2907</v>
      </c>
      <c r="C74" s="84">
        <v>4</v>
      </c>
      <c r="D74" s="83" t="s">
        <v>16</v>
      </c>
      <c r="E74" s="83" t="s">
        <v>2019</v>
      </c>
      <c r="F74" s="83" t="s">
        <v>461</v>
      </c>
      <c r="G74" s="83" t="s">
        <v>462</v>
      </c>
      <c r="H74" s="83" t="s">
        <v>2839</v>
      </c>
      <c r="I74" s="83" t="s">
        <v>2908</v>
      </c>
      <c r="J74" s="95" t="s">
        <v>2812</v>
      </c>
      <c r="K74" s="90" t="s">
        <v>2813</v>
      </c>
      <c r="L74" s="87">
        <v>5051842.88</v>
      </c>
      <c r="M74" s="87">
        <v>12031626.68</v>
      </c>
      <c r="N74" s="87">
        <v>4010542.2266666661</v>
      </c>
      <c r="O74" s="87">
        <v>2952409.6</v>
      </c>
      <c r="P74" s="87">
        <v>-1058132.6266666667</v>
      </c>
      <c r="Q74" s="84">
        <v>-26.383779720133404</v>
      </c>
      <c r="R74" s="83" t="s">
        <v>2909</v>
      </c>
    </row>
    <row r="75" spans="1:18" ht="18" hidden="1" customHeight="1">
      <c r="A75" s="82">
        <v>44227</v>
      </c>
      <c r="B75" s="83" t="s">
        <v>2907</v>
      </c>
      <c r="C75" s="84">
        <v>4</v>
      </c>
      <c r="D75" s="83" t="s">
        <v>16</v>
      </c>
      <c r="E75" s="83" t="s">
        <v>2019</v>
      </c>
      <c r="F75" s="83" t="s">
        <v>461</v>
      </c>
      <c r="G75" s="83" t="s">
        <v>462</v>
      </c>
      <c r="H75" s="83" t="s">
        <v>2839</v>
      </c>
      <c r="I75" s="83" t="s">
        <v>2908</v>
      </c>
      <c r="J75" s="95" t="s">
        <v>2814</v>
      </c>
      <c r="K75" s="90" t="s">
        <v>2815</v>
      </c>
      <c r="L75" s="87">
        <v>1721174.48</v>
      </c>
      <c r="M75" s="87">
        <v>3667805.4</v>
      </c>
      <c r="N75" s="87">
        <v>1222601.8</v>
      </c>
      <c r="O75" s="87">
        <v>1149930.3500000001</v>
      </c>
      <c r="P75" s="87">
        <v>-72671.45</v>
      </c>
      <c r="Q75" s="84">
        <v>-5.9439999188615626</v>
      </c>
      <c r="R75" s="83" t="s">
        <v>2909</v>
      </c>
    </row>
    <row r="76" spans="1:18" ht="18" hidden="1" customHeight="1">
      <c r="A76" s="82">
        <v>44227</v>
      </c>
      <c r="B76" s="83" t="s">
        <v>2907</v>
      </c>
      <c r="C76" s="84">
        <v>4</v>
      </c>
      <c r="D76" s="83" t="s">
        <v>16</v>
      </c>
      <c r="E76" s="83" t="s">
        <v>2019</v>
      </c>
      <c r="F76" s="83" t="s">
        <v>461</v>
      </c>
      <c r="G76" s="83" t="s">
        <v>462</v>
      </c>
      <c r="H76" s="83" t="s">
        <v>2839</v>
      </c>
      <c r="I76" s="83" t="s">
        <v>2908</v>
      </c>
      <c r="J76" s="95" t="s">
        <v>2816</v>
      </c>
      <c r="K76" s="90" t="s">
        <v>2817</v>
      </c>
      <c r="L76" s="87">
        <v>121698.17</v>
      </c>
      <c r="M76" s="87">
        <v>823730.77</v>
      </c>
      <c r="N76" s="87">
        <v>274576.9233333334</v>
      </c>
      <c r="O76" s="87">
        <v>27577.01</v>
      </c>
      <c r="P76" s="87">
        <v>-246999.91333333336</v>
      </c>
      <c r="Q76" s="84">
        <v>-89.956544903621847</v>
      </c>
      <c r="R76" s="83" t="s">
        <v>2909</v>
      </c>
    </row>
    <row r="77" spans="1:18" ht="18" hidden="1" customHeight="1">
      <c r="A77" s="82">
        <v>44227</v>
      </c>
      <c r="B77" s="83" t="s">
        <v>2907</v>
      </c>
      <c r="C77" s="84">
        <v>4</v>
      </c>
      <c r="D77" s="83" t="s">
        <v>16</v>
      </c>
      <c r="E77" s="83" t="s">
        <v>2019</v>
      </c>
      <c r="F77" s="83" t="s">
        <v>461</v>
      </c>
      <c r="G77" s="83" t="s">
        <v>462</v>
      </c>
      <c r="H77" s="83" t="s">
        <v>2839</v>
      </c>
      <c r="I77" s="83" t="s">
        <v>2908</v>
      </c>
      <c r="J77" s="95" t="s">
        <v>2818</v>
      </c>
      <c r="K77" s="90" t="s">
        <v>2819</v>
      </c>
      <c r="L77" s="87">
        <v>1422144.24</v>
      </c>
      <c r="M77" s="87">
        <v>2850459.75</v>
      </c>
      <c r="N77" s="87">
        <v>950153.25</v>
      </c>
      <c r="O77" s="87">
        <v>865614</v>
      </c>
      <c r="P77" s="87">
        <v>-84539.25</v>
      </c>
      <c r="Q77" s="84">
        <v>-8.8974331246038467</v>
      </c>
      <c r="R77" s="83" t="s">
        <v>2909</v>
      </c>
    </row>
    <row r="78" spans="1:18" ht="18" hidden="1" customHeight="1">
      <c r="A78" s="82">
        <v>44227</v>
      </c>
      <c r="B78" s="83" t="s">
        <v>2907</v>
      </c>
      <c r="C78" s="84">
        <v>4</v>
      </c>
      <c r="D78" s="83" t="s">
        <v>16</v>
      </c>
      <c r="E78" s="83" t="s">
        <v>2019</v>
      </c>
      <c r="F78" s="83" t="s">
        <v>461</v>
      </c>
      <c r="G78" s="83" t="s">
        <v>462</v>
      </c>
      <c r="H78" s="83" t="s">
        <v>2839</v>
      </c>
      <c r="I78" s="83" t="s">
        <v>2908</v>
      </c>
      <c r="J78" s="95" t="s">
        <v>2820</v>
      </c>
      <c r="K78" s="90" t="s">
        <v>2821</v>
      </c>
      <c r="L78" s="87">
        <v>25256685.59</v>
      </c>
      <c r="M78" s="87">
        <v>50402860</v>
      </c>
      <c r="N78" s="87">
        <v>16800953.333333332</v>
      </c>
      <c r="O78" s="87">
        <v>16117781</v>
      </c>
      <c r="P78" s="87">
        <v>-683172.33333333326</v>
      </c>
      <c r="Q78" s="84">
        <v>-4.0662712393701472</v>
      </c>
      <c r="R78" s="83" t="s">
        <v>2909</v>
      </c>
    </row>
    <row r="79" spans="1:18" ht="18" hidden="1" customHeight="1">
      <c r="A79" s="82">
        <v>44227</v>
      </c>
      <c r="B79" s="83" t="s">
        <v>2907</v>
      </c>
      <c r="C79" s="84">
        <v>4</v>
      </c>
      <c r="D79" s="83" t="s">
        <v>16</v>
      </c>
      <c r="E79" s="83" t="s">
        <v>2019</v>
      </c>
      <c r="F79" s="83" t="s">
        <v>461</v>
      </c>
      <c r="G79" s="83" t="s">
        <v>462</v>
      </c>
      <c r="H79" s="83" t="s">
        <v>2839</v>
      </c>
      <c r="I79" s="83" t="s">
        <v>2908</v>
      </c>
      <c r="J79" s="95" t="s">
        <v>2822</v>
      </c>
      <c r="K79" s="90" t="s">
        <v>2846</v>
      </c>
      <c r="L79" s="87">
        <v>4296799.57</v>
      </c>
      <c r="M79" s="87">
        <v>6566930</v>
      </c>
      <c r="N79" s="87">
        <v>2188976.6666666665</v>
      </c>
      <c r="O79" s="87">
        <v>2215192</v>
      </c>
      <c r="P79" s="87">
        <v>26215.333333333336</v>
      </c>
      <c r="Q79" s="84">
        <v>1.19760679647872</v>
      </c>
      <c r="R79" s="83" t="s">
        <v>2910</v>
      </c>
    </row>
    <row r="80" spans="1:18" ht="18" hidden="1" customHeight="1">
      <c r="A80" s="82">
        <v>44227</v>
      </c>
      <c r="B80" s="83" t="s">
        <v>2907</v>
      </c>
      <c r="C80" s="84">
        <v>4</v>
      </c>
      <c r="D80" s="83" t="s">
        <v>16</v>
      </c>
      <c r="E80" s="83" t="s">
        <v>2019</v>
      </c>
      <c r="F80" s="83" t="s">
        <v>461</v>
      </c>
      <c r="G80" s="83" t="s">
        <v>462</v>
      </c>
      <c r="H80" s="83" t="s">
        <v>2839</v>
      </c>
      <c r="I80" s="83" t="s">
        <v>2908</v>
      </c>
      <c r="J80" s="95" t="s">
        <v>2823</v>
      </c>
      <c r="K80" s="90" t="s">
        <v>2824</v>
      </c>
      <c r="L80" s="87">
        <v>7514031.9000000004</v>
      </c>
      <c r="M80" s="87">
        <v>13734905</v>
      </c>
      <c r="N80" s="87">
        <v>4578301.666666666</v>
      </c>
      <c r="O80" s="87">
        <v>4767150</v>
      </c>
      <c r="P80" s="87">
        <v>188848.33333333334</v>
      </c>
      <c r="Q80" s="84">
        <v>4.1248556142179362</v>
      </c>
      <c r="R80" s="83" t="s">
        <v>2910</v>
      </c>
    </row>
    <row r="81" spans="1:18" ht="18" hidden="1" customHeight="1">
      <c r="A81" s="82">
        <v>44227</v>
      </c>
      <c r="B81" s="83" t="s">
        <v>2907</v>
      </c>
      <c r="C81" s="84">
        <v>4</v>
      </c>
      <c r="D81" s="83" t="s">
        <v>16</v>
      </c>
      <c r="E81" s="83" t="s">
        <v>2019</v>
      </c>
      <c r="F81" s="83" t="s">
        <v>461</v>
      </c>
      <c r="G81" s="83" t="s">
        <v>462</v>
      </c>
      <c r="H81" s="83" t="s">
        <v>2839</v>
      </c>
      <c r="I81" s="83" t="s">
        <v>2908</v>
      </c>
      <c r="J81" s="95" t="s">
        <v>2825</v>
      </c>
      <c r="K81" s="90" t="s">
        <v>2826</v>
      </c>
      <c r="L81" s="87">
        <v>1599329.32</v>
      </c>
      <c r="M81" s="87">
        <v>3059610</v>
      </c>
      <c r="N81" s="87">
        <v>1019870</v>
      </c>
      <c r="O81" s="87">
        <v>1024676.7</v>
      </c>
      <c r="P81" s="87">
        <v>4806.7</v>
      </c>
      <c r="Q81" s="84">
        <v>0.47130516634473024</v>
      </c>
      <c r="R81" s="83" t="s">
        <v>2910</v>
      </c>
    </row>
    <row r="82" spans="1:18" ht="18" hidden="1" customHeight="1">
      <c r="A82" s="82">
        <v>44227</v>
      </c>
      <c r="B82" s="83" t="s">
        <v>2907</v>
      </c>
      <c r="C82" s="84">
        <v>4</v>
      </c>
      <c r="D82" s="83" t="s">
        <v>16</v>
      </c>
      <c r="E82" s="83" t="s">
        <v>2019</v>
      </c>
      <c r="F82" s="83" t="s">
        <v>461</v>
      </c>
      <c r="G82" s="83" t="s">
        <v>462</v>
      </c>
      <c r="H82" s="83" t="s">
        <v>2839</v>
      </c>
      <c r="I82" s="83" t="s">
        <v>2908</v>
      </c>
      <c r="J82" s="95" t="s">
        <v>2827</v>
      </c>
      <c r="K82" s="90" t="s">
        <v>2828</v>
      </c>
      <c r="L82" s="87">
        <v>1599767.19</v>
      </c>
      <c r="M82" s="87">
        <v>2959800</v>
      </c>
      <c r="N82" s="87">
        <v>986600</v>
      </c>
      <c r="O82" s="87">
        <v>1041268.71</v>
      </c>
      <c r="P82" s="87">
        <v>54668.71</v>
      </c>
      <c r="Q82" s="84">
        <v>5.5411220352726538</v>
      </c>
      <c r="R82" s="83" t="s">
        <v>2910</v>
      </c>
    </row>
    <row r="83" spans="1:18" ht="18" hidden="1" customHeight="1">
      <c r="A83" s="82">
        <v>44227</v>
      </c>
      <c r="B83" s="83" t="s">
        <v>2907</v>
      </c>
      <c r="C83" s="84">
        <v>4</v>
      </c>
      <c r="D83" s="83" t="s">
        <v>16</v>
      </c>
      <c r="E83" s="83" t="s">
        <v>2019</v>
      </c>
      <c r="F83" s="83" t="s">
        <v>461</v>
      </c>
      <c r="G83" s="83" t="s">
        <v>462</v>
      </c>
      <c r="H83" s="83" t="s">
        <v>2839</v>
      </c>
      <c r="I83" s="83" t="s">
        <v>2908</v>
      </c>
      <c r="J83" s="95" t="s">
        <v>2829</v>
      </c>
      <c r="K83" s="90" t="s">
        <v>2830</v>
      </c>
      <c r="L83" s="87">
        <v>1517625.24</v>
      </c>
      <c r="M83" s="87">
        <v>2875722</v>
      </c>
      <c r="N83" s="87">
        <v>958574</v>
      </c>
      <c r="O83" s="87">
        <v>789047.55</v>
      </c>
      <c r="P83" s="87">
        <v>-169526.45</v>
      </c>
      <c r="Q83" s="84">
        <v>-17.685275210886171</v>
      </c>
      <c r="R83" s="83" t="s">
        <v>2909</v>
      </c>
    </row>
    <row r="84" spans="1:18" ht="18" hidden="1" customHeight="1">
      <c r="A84" s="82">
        <v>44227</v>
      </c>
      <c r="B84" s="83" t="s">
        <v>2907</v>
      </c>
      <c r="C84" s="84">
        <v>4</v>
      </c>
      <c r="D84" s="83" t="s">
        <v>16</v>
      </c>
      <c r="E84" s="83" t="s">
        <v>2019</v>
      </c>
      <c r="F84" s="83" t="s">
        <v>461</v>
      </c>
      <c r="G84" s="83" t="s">
        <v>462</v>
      </c>
      <c r="H84" s="83" t="s">
        <v>2839</v>
      </c>
      <c r="I84" s="83" t="s">
        <v>2908</v>
      </c>
      <c r="J84" s="95" t="s">
        <v>2831</v>
      </c>
      <c r="K84" s="90" t="s">
        <v>2832</v>
      </c>
      <c r="L84" s="87">
        <v>1182348.47</v>
      </c>
      <c r="M84" s="87">
        <v>2235615.21</v>
      </c>
      <c r="N84" s="87">
        <v>745205.07</v>
      </c>
      <c r="O84" s="87">
        <v>973161.23</v>
      </c>
      <c r="P84" s="87">
        <v>227956.16</v>
      </c>
      <c r="Q84" s="84">
        <v>30.58972210159547</v>
      </c>
      <c r="R84" s="83" t="s">
        <v>2910</v>
      </c>
    </row>
    <row r="85" spans="1:18" ht="18" hidden="1" customHeight="1">
      <c r="A85" s="82">
        <v>44227</v>
      </c>
      <c r="B85" s="83" t="s">
        <v>2907</v>
      </c>
      <c r="C85" s="84">
        <v>4</v>
      </c>
      <c r="D85" s="83" t="s">
        <v>16</v>
      </c>
      <c r="E85" s="83" t="s">
        <v>2019</v>
      </c>
      <c r="F85" s="83" t="s">
        <v>461</v>
      </c>
      <c r="G85" s="83" t="s">
        <v>462</v>
      </c>
      <c r="H85" s="83" t="s">
        <v>2839</v>
      </c>
      <c r="I85" s="83" t="s">
        <v>2908</v>
      </c>
      <c r="J85" s="95" t="s">
        <v>2833</v>
      </c>
      <c r="K85" s="90" t="s">
        <v>2834</v>
      </c>
      <c r="L85" s="87">
        <v>1810497.44</v>
      </c>
      <c r="M85" s="87">
        <v>3492158.57</v>
      </c>
      <c r="N85" s="87">
        <v>1164052.8566666667</v>
      </c>
      <c r="O85" s="87">
        <v>1077777.1600000001</v>
      </c>
      <c r="P85" s="87">
        <v>-86275.69666666667</v>
      </c>
      <c r="Q85" s="84">
        <v>-7.411664871793036</v>
      </c>
      <c r="R85" s="83" t="s">
        <v>2909</v>
      </c>
    </row>
    <row r="86" spans="1:18" ht="18" hidden="1" customHeight="1">
      <c r="A86" s="82">
        <v>44227</v>
      </c>
      <c r="B86" s="83" t="s">
        <v>2907</v>
      </c>
      <c r="C86" s="84">
        <v>4</v>
      </c>
      <c r="D86" s="83" t="s">
        <v>16</v>
      </c>
      <c r="E86" s="83" t="s">
        <v>2019</v>
      </c>
      <c r="F86" s="83" t="s">
        <v>461</v>
      </c>
      <c r="G86" s="83" t="s">
        <v>462</v>
      </c>
      <c r="H86" s="83" t="s">
        <v>2839</v>
      </c>
      <c r="I86" s="83" t="s">
        <v>2908</v>
      </c>
      <c r="J86" s="95" t="s">
        <v>2835</v>
      </c>
      <c r="K86" s="90" t="s">
        <v>2836</v>
      </c>
      <c r="L86" s="87">
        <v>42426.48</v>
      </c>
      <c r="M86" s="87">
        <v>74974.95</v>
      </c>
      <c r="N86" s="87">
        <v>24991.65</v>
      </c>
      <c r="O86" s="87">
        <v>4836.45</v>
      </c>
      <c r="P86" s="87">
        <v>-20155.2</v>
      </c>
      <c r="Q86" s="84">
        <v>-80.647736343938874</v>
      </c>
      <c r="R86" s="83" t="s">
        <v>2909</v>
      </c>
    </row>
    <row r="87" spans="1:18" ht="18" hidden="1" customHeight="1">
      <c r="A87" s="82">
        <v>44227</v>
      </c>
      <c r="B87" s="83" t="s">
        <v>2907</v>
      </c>
      <c r="C87" s="84">
        <v>4</v>
      </c>
      <c r="D87" s="83" t="s">
        <v>16</v>
      </c>
      <c r="E87" s="83" t="s">
        <v>2019</v>
      </c>
      <c r="F87" s="83" t="s">
        <v>461</v>
      </c>
      <c r="G87" s="83" t="s">
        <v>462</v>
      </c>
      <c r="H87" s="83" t="s">
        <v>2839</v>
      </c>
      <c r="I87" s="83" t="s">
        <v>2908</v>
      </c>
      <c r="J87" s="95" t="s">
        <v>2837</v>
      </c>
      <c r="K87" s="90" t="s">
        <v>2838</v>
      </c>
      <c r="L87" s="87">
        <v>4885278.09</v>
      </c>
      <c r="M87" s="87">
        <v>9088582</v>
      </c>
      <c r="N87" s="87">
        <v>3029527.333333333</v>
      </c>
      <c r="O87" s="87">
        <v>2517845.4700000002</v>
      </c>
      <c r="P87" s="87">
        <v>-511681.86333333328</v>
      </c>
      <c r="Q87" s="84">
        <v>-16.889824947390032</v>
      </c>
      <c r="R87" s="83" t="s">
        <v>2909</v>
      </c>
    </row>
    <row r="88" spans="1:18" ht="18" hidden="1" customHeight="1">
      <c r="A88" s="82">
        <v>44227</v>
      </c>
      <c r="B88" s="83" t="s">
        <v>2907</v>
      </c>
      <c r="C88" s="84">
        <v>4</v>
      </c>
      <c r="D88" s="83" t="s">
        <v>16</v>
      </c>
      <c r="E88" s="83" t="s">
        <v>2019</v>
      </c>
      <c r="F88" s="83" t="s">
        <v>461</v>
      </c>
      <c r="G88" s="83" t="s">
        <v>462</v>
      </c>
      <c r="H88" s="83" t="s">
        <v>2839</v>
      </c>
      <c r="I88" s="83" t="s">
        <v>2908</v>
      </c>
      <c r="J88" s="95" t="s">
        <v>2872</v>
      </c>
      <c r="K88" s="90" t="s">
        <v>2873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5"/>
      <c r="R88" s="83" t="s">
        <v>2910</v>
      </c>
    </row>
    <row r="89" spans="1:18" ht="18" hidden="1" customHeight="1">
      <c r="A89" s="82">
        <v>44227</v>
      </c>
      <c r="B89" s="83" t="s">
        <v>2907</v>
      </c>
      <c r="C89" s="84">
        <v>4</v>
      </c>
      <c r="D89" s="83" t="s">
        <v>16</v>
      </c>
      <c r="E89" s="83" t="s">
        <v>2019</v>
      </c>
      <c r="F89" s="83" t="s">
        <v>461</v>
      </c>
      <c r="G89" s="83" t="s">
        <v>462</v>
      </c>
      <c r="H89" s="83" t="s">
        <v>2911</v>
      </c>
      <c r="I89" s="83" t="s">
        <v>1944</v>
      </c>
      <c r="J89" s="94" t="s">
        <v>2852</v>
      </c>
      <c r="K89" s="90" t="s">
        <v>2912</v>
      </c>
      <c r="L89" s="87">
        <v>5708565.1600000001</v>
      </c>
      <c r="M89" s="87">
        <v>5708565.1600000001</v>
      </c>
      <c r="N89" s="87">
        <v>1902855.0533333332</v>
      </c>
      <c r="O89" s="87">
        <v>18894854.360000025</v>
      </c>
      <c r="P89" s="87">
        <v>16991999.306666669</v>
      </c>
      <c r="Q89" s="84">
        <v>892.97391710949648</v>
      </c>
      <c r="R89" s="83" t="s">
        <v>2909</v>
      </c>
    </row>
    <row r="90" spans="1:18" ht="18" hidden="1" customHeight="1">
      <c r="A90" s="82">
        <v>44227</v>
      </c>
      <c r="B90" s="83" t="s">
        <v>2907</v>
      </c>
      <c r="C90" s="84">
        <v>4</v>
      </c>
      <c r="D90" s="83" t="s">
        <v>16</v>
      </c>
      <c r="E90" s="83" t="s">
        <v>2019</v>
      </c>
      <c r="F90" s="83" t="s">
        <v>461</v>
      </c>
      <c r="G90" s="83" t="s">
        <v>462</v>
      </c>
      <c r="H90" s="83" t="s">
        <v>2913</v>
      </c>
      <c r="I90" s="83" t="s">
        <v>1944</v>
      </c>
      <c r="J90" s="94" t="s">
        <v>2853</v>
      </c>
      <c r="K90" s="90" t="s">
        <v>2914</v>
      </c>
      <c r="L90" s="87">
        <v>19266999</v>
      </c>
      <c r="M90" s="87">
        <v>19266999</v>
      </c>
      <c r="N90" s="87">
        <v>6422333</v>
      </c>
      <c r="O90" s="87">
        <v>32015453.230000004</v>
      </c>
      <c r="P90" s="87">
        <v>25593120.23</v>
      </c>
      <c r="Q90" s="84">
        <v>398.50191869527782</v>
      </c>
      <c r="R90" s="83" t="s">
        <v>2909</v>
      </c>
    </row>
    <row r="91" spans="1:18" ht="18" hidden="1" customHeight="1">
      <c r="A91" s="82">
        <v>44227</v>
      </c>
      <c r="B91" s="83" t="s">
        <v>2907</v>
      </c>
      <c r="C91" s="84">
        <v>4</v>
      </c>
      <c r="D91" s="83" t="s">
        <v>16</v>
      </c>
      <c r="E91" s="83" t="s">
        <v>2019</v>
      </c>
      <c r="F91" s="83" t="s">
        <v>461</v>
      </c>
      <c r="G91" s="83" t="s">
        <v>462</v>
      </c>
      <c r="H91" s="83" t="s">
        <v>2913</v>
      </c>
      <c r="I91" s="83" t="s">
        <v>1944</v>
      </c>
      <c r="J91" s="94" t="s">
        <v>2854</v>
      </c>
      <c r="K91" s="90" t="s">
        <v>2915</v>
      </c>
      <c r="L91" s="87">
        <v>28839156.949999999</v>
      </c>
      <c r="M91" s="87">
        <v>-28839156.949999999</v>
      </c>
      <c r="N91" s="87">
        <v>-9613052.3166666664</v>
      </c>
      <c r="O91" s="87">
        <v>-25210802.34</v>
      </c>
      <c r="P91" s="87">
        <v>-15597750.023333333</v>
      </c>
      <c r="Q91" s="84">
        <v>162.25595689613249</v>
      </c>
      <c r="R91" s="83" t="s">
        <v>2909</v>
      </c>
    </row>
    <row r="92" spans="1:18" ht="18" hidden="1" customHeight="1">
      <c r="A92" s="82">
        <v>44227</v>
      </c>
      <c r="B92" s="83" t="s">
        <v>2907</v>
      </c>
      <c r="C92" s="84">
        <v>4</v>
      </c>
      <c r="D92" s="83" t="s">
        <v>16</v>
      </c>
      <c r="E92" s="83" t="s">
        <v>2019</v>
      </c>
      <c r="F92" s="83" t="s">
        <v>463</v>
      </c>
      <c r="G92" s="83" t="s">
        <v>464</v>
      </c>
      <c r="H92" s="83" t="s">
        <v>2811</v>
      </c>
      <c r="I92" s="83" t="s">
        <v>2908</v>
      </c>
      <c r="J92" s="94" t="s">
        <v>2790</v>
      </c>
      <c r="K92" s="90" t="s">
        <v>2791</v>
      </c>
      <c r="L92" s="87">
        <v>18098428.879999999</v>
      </c>
      <c r="M92" s="87">
        <v>28970000</v>
      </c>
      <c r="N92" s="87">
        <v>9656666.666666666</v>
      </c>
      <c r="O92" s="87">
        <v>17846706.780000001</v>
      </c>
      <c r="P92" s="87">
        <v>8190040.1133333333</v>
      </c>
      <c r="Q92" s="84">
        <v>84.812289748015175</v>
      </c>
      <c r="R92" s="83" t="s">
        <v>2909</v>
      </c>
    </row>
    <row r="93" spans="1:18" ht="18" hidden="1" customHeight="1">
      <c r="A93" s="82">
        <v>44227</v>
      </c>
      <c r="B93" s="83" t="s">
        <v>2907</v>
      </c>
      <c r="C93" s="84">
        <v>4</v>
      </c>
      <c r="D93" s="83" t="s">
        <v>16</v>
      </c>
      <c r="E93" s="83" t="s">
        <v>2019</v>
      </c>
      <c r="F93" s="83" t="s">
        <v>463</v>
      </c>
      <c r="G93" s="83" t="s">
        <v>464</v>
      </c>
      <c r="H93" s="83" t="s">
        <v>2811</v>
      </c>
      <c r="I93" s="83" t="s">
        <v>2908</v>
      </c>
      <c r="J93" s="94" t="s">
        <v>2792</v>
      </c>
      <c r="K93" s="90" t="s">
        <v>2793</v>
      </c>
      <c r="L93" s="87">
        <v>75018.77</v>
      </c>
      <c r="M93" s="87">
        <v>150000</v>
      </c>
      <c r="N93" s="87">
        <v>50000</v>
      </c>
      <c r="O93" s="87">
        <v>61400</v>
      </c>
      <c r="P93" s="87">
        <v>11400</v>
      </c>
      <c r="Q93" s="84">
        <v>22.8</v>
      </c>
      <c r="R93" s="83" t="s">
        <v>2909</v>
      </c>
    </row>
    <row r="94" spans="1:18" ht="18" hidden="1" customHeight="1">
      <c r="A94" s="82">
        <v>44227</v>
      </c>
      <c r="B94" s="83" t="s">
        <v>2907</v>
      </c>
      <c r="C94" s="84">
        <v>4</v>
      </c>
      <c r="D94" s="83" t="s">
        <v>16</v>
      </c>
      <c r="E94" s="83" t="s">
        <v>2019</v>
      </c>
      <c r="F94" s="83" t="s">
        <v>463</v>
      </c>
      <c r="G94" s="83" t="s">
        <v>464</v>
      </c>
      <c r="H94" s="83" t="s">
        <v>2811</v>
      </c>
      <c r="I94" s="83" t="s">
        <v>2908</v>
      </c>
      <c r="J94" s="94" t="s">
        <v>2794</v>
      </c>
      <c r="K94" s="90" t="s">
        <v>2795</v>
      </c>
      <c r="L94" s="87">
        <v>17709.64</v>
      </c>
      <c r="M94" s="87">
        <v>60000</v>
      </c>
      <c r="N94" s="87">
        <v>20000</v>
      </c>
      <c r="O94" s="87">
        <v>110913</v>
      </c>
      <c r="P94" s="87">
        <v>90913</v>
      </c>
      <c r="Q94" s="84">
        <v>454.565</v>
      </c>
      <c r="R94" s="83" t="s">
        <v>2909</v>
      </c>
    </row>
    <row r="95" spans="1:18" ht="18" hidden="1" customHeight="1">
      <c r="A95" s="82">
        <v>44227</v>
      </c>
      <c r="B95" s="83" t="s">
        <v>2907</v>
      </c>
      <c r="C95" s="84">
        <v>4</v>
      </c>
      <c r="D95" s="83" t="s">
        <v>16</v>
      </c>
      <c r="E95" s="83" t="s">
        <v>2019</v>
      </c>
      <c r="F95" s="83" t="s">
        <v>463</v>
      </c>
      <c r="G95" s="83" t="s">
        <v>464</v>
      </c>
      <c r="H95" s="83" t="s">
        <v>2811</v>
      </c>
      <c r="I95" s="83" t="s">
        <v>2908</v>
      </c>
      <c r="J95" s="94" t="s">
        <v>2865</v>
      </c>
      <c r="K95" s="90" t="s">
        <v>2796</v>
      </c>
      <c r="L95" s="87">
        <v>259061.56</v>
      </c>
      <c r="M95" s="87">
        <v>530000</v>
      </c>
      <c r="N95" s="87">
        <v>176666.66666666669</v>
      </c>
      <c r="O95" s="87">
        <v>124217.44</v>
      </c>
      <c r="P95" s="87">
        <v>-52449.226666666676</v>
      </c>
      <c r="Q95" s="84">
        <v>-29.688241509433965</v>
      </c>
      <c r="R95" s="83" t="s">
        <v>2910</v>
      </c>
    </row>
    <row r="96" spans="1:18" ht="18" hidden="1" customHeight="1">
      <c r="A96" s="82">
        <v>44227</v>
      </c>
      <c r="B96" s="83" t="s">
        <v>2907</v>
      </c>
      <c r="C96" s="84">
        <v>4</v>
      </c>
      <c r="D96" s="83" t="s">
        <v>16</v>
      </c>
      <c r="E96" s="83" t="s">
        <v>2019</v>
      </c>
      <c r="F96" s="83" t="s">
        <v>463</v>
      </c>
      <c r="G96" s="83" t="s">
        <v>464</v>
      </c>
      <c r="H96" s="83" t="s">
        <v>2811</v>
      </c>
      <c r="I96" s="83" t="s">
        <v>2908</v>
      </c>
      <c r="J96" s="94" t="s">
        <v>2797</v>
      </c>
      <c r="K96" s="90" t="s">
        <v>2798</v>
      </c>
      <c r="L96" s="87">
        <v>2890043.26</v>
      </c>
      <c r="M96" s="87">
        <v>5470000</v>
      </c>
      <c r="N96" s="87">
        <v>1823333.3333333335</v>
      </c>
      <c r="O96" s="87">
        <v>1786821.02</v>
      </c>
      <c r="P96" s="87">
        <v>-36512.313333333332</v>
      </c>
      <c r="Q96" s="84">
        <v>-2.0025034734917733</v>
      </c>
      <c r="R96" s="83" t="s">
        <v>2910</v>
      </c>
    </row>
    <row r="97" spans="1:18" ht="18" hidden="1" customHeight="1">
      <c r="A97" s="82">
        <v>44227</v>
      </c>
      <c r="B97" s="83" t="s">
        <v>2907</v>
      </c>
      <c r="C97" s="84">
        <v>4</v>
      </c>
      <c r="D97" s="83" t="s">
        <v>16</v>
      </c>
      <c r="E97" s="83" t="s">
        <v>2019</v>
      </c>
      <c r="F97" s="83" t="s">
        <v>463</v>
      </c>
      <c r="G97" s="83" t="s">
        <v>464</v>
      </c>
      <c r="H97" s="83" t="s">
        <v>2811</v>
      </c>
      <c r="I97" s="83" t="s">
        <v>2908</v>
      </c>
      <c r="J97" s="94" t="s">
        <v>2799</v>
      </c>
      <c r="K97" s="90" t="s">
        <v>2800</v>
      </c>
      <c r="L97" s="87">
        <v>23636.6</v>
      </c>
      <c r="M97" s="87">
        <v>1613506.35</v>
      </c>
      <c r="N97" s="87">
        <v>537835.44999999995</v>
      </c>
      <c r="O97" s="87">
        <v>632926.06999999995</v>
      </c>
      <c r="P97" s="87">
        <v>95090.62</v>
      </c>
      <c r="Q97" s="84">
        <v>17.680244022590923</v>
      </c>
      <c r="R97" s="83" t="s">
        <v>2909</v>
      </c>
    </row>
    <row r="98" spans="1:18" ht="18" hidden="1" customHeight="1">
      <c r="A98" s="82">
        <v>44227</v>
      </c>
      <c r="B98" s="83" t="s">
        <v>2907</v>
      </c>
      <c r="C98" s="84">
        <v>4</v>
      </c>
      <c r="D98" s="83" t="s">
        <v>16</v>
      </c>
      <c r="E98" s="83" t="s">
        <v>2019</v>
      </c>
      <c r="F98" s="83" t="s">
        <v>463</v>
      </c>
      <c r="G98" s="83" t="s">
        <v>464</v>
      </c>
      <c r="H98" s="83" t="s">
        <v>2811</v>
      </c>
      <c r="I98" s="83" t="s">
        <v>2908</v>
      </c>
      <c r="J98" s="94" t="s">
        <v>2801</v>
      </c>
      <c r="K98" s="90" t="s">
        <v>2802</v>
      </c>
      <c r="L98" s="87">
        <v>266927.75</v>
      </c>
      <c r="M98" s="87">
        <v>570000</v>
      </c>
      <c r="N98" s="87">
        <v>190000</v>
      </c>
      <c r="O98" s="87">
        <v>121580</v>
      </c>
      <c r="P98" s="87">
        <v>-68420</v>
      </c>
      <c r="Q98" s="84">
        <v>-36.010526315789477</v>
      </c>
      <c r="R98" s="83" t="s">
        <v>2910</v>
      </c>
    </row>
    <row r="99" spans="1:18" ht="18" hidden="1" customHeight="1">
      <c r="A99" s="82">
        <v>44227</v>
      </c>
      <c r="B99" s="83" t="s">
        <v>2907</v>
      </c>
      <c r="C99" s="84">
        <v>4</v>
      </c>
      <c r="D99" s="83" t="s">
        <v>16</v>
      </c>
      <c r="E99" s="83" t="s">
        <v>2019</v>
      </c>
      <c r="F99" s="83" t="s">
        <v>463</v>
      </c>
      <c r="G99" s="83" t="s">
        <v>464</v>
      </c>
      <c r="H99" s="83" t="s">
        <v>2811</v>
      </c>
      <c r="I99" s="83" t="s">
        <v>2908</v>
      </c>
      <c r="J99" s="94" t="s">
        <v>2803</v>
      </c>
      <c r="K99" s="90" t="s">
        <v>2804</v>
      </c>
      <c r="L99" s="87">
        <v>3560317.57</v>
      </c>
      <c r="M99" s="87">
        <v>6270000</v>
      </c>
      <c r="N99" s="87">
        <v>2090000</v>
      </c>
      <c r="O99" s="87">
        <v>1845516.13</v>
      </c>
      <c r="P99" s="87">
        <v>-244483.87</v>
      </c>
      <c r="Q99" s="84">
        <v>-11.697792822966507</v>
      </c>
      <c r="R99" s="83" t="s">
        <v>2910</v>
      </c>
    </row>
    <row r="100" spans="1:18" ht="18" hidden="1" customHeight="1">
      <c r="A100" s="82">
        <v>44227</v>
      </c>
      <c r="B100" s="83" t="s">
        <v>2907</v>
      </c>
      <c r="C100" s="84">
        <v>4</v>
      </c>
      <c r="D100" s="83" t="s">
        <v>16</v>
      </c>
      <c r="E100" s="83" t="s">
        <v>2019</v>
      </c>
      <c r="F100" s="83" t="s">
        <v>463</v>
      </c>
      <c r="G100" s="83" t="s">
        <v>464</v>
      </c>
      <c r="H100" s="83" t="s">
        <v>2811</v>
      </c>
      <c r="I100" s="83" t="s">
        <v>2908</v>
      </c>
      <c r="J100" s="94" t="s">
        <v>2805</v>
      </c>
      <c r="K100" s="90" t="s">
        <v>2806</v>
      </c>
      <c r="L100" s="87">
        <v>20512073.989999998</v>
      </c>
      <c r="M100" s="87">
        <v>38763800</v>
      </c>
      <c r="N100" s="87">
        <v>12921266.666666666</v>
      </c>
      <c r="O100" s="87">
        <v>11996040.24</v>
      </c>
      <c r="P100" s="87">
        <v>-925226.42666666664</v>
      </c>
      <c r="Q100" s="84">
        <v>-7.1604932436964388</v>
      </c>
      <c r="R100" s="83" t="s">
        <v>2910</v>
      </c>
    </row>
    <row r="101" spans="1:18" ht="18" hidden="1" customHeight="1">
      <c r="A101" s="82">
        <v>44227</v>
      </c>
      <c r="B101" s="83" t="s">
        <v>2907</v>
      </c>
      <c r="C101" s="84">
        <v>4</v>
      </c>
      <c r="D101" s="83" t="s">
        <v>16</v>
      </c>
      <c r="E101" s="83" t="s">
        <v>2019</v>
      </c>
      <c r="F101" s="83" t="s">
        <v>463</v>
      </c>
      <c r="G101" s="83" t="s">
        <v>464</v>
      </c>
      <c r="H101" s="83" t="s">
        <v>2811</v>
      </c>
      <c r="I101" s="83" t="s">
        <v>2908</v>
      </c>
      <c r="J101" s="94" t="s">
        <v>2807</v>
      </c>
      <c r="K101" s="90" t="s">
        <v>2808</v>
      </c>
      <c r="L101" s="87">
        <v>3642291.82</v>
      </c>
      <c r="M101" s="87">
        <v>4539000</v>
      </c>
      <c r="N101" s="87">
        <v>1513000</v>
      </c>
      <c r="O101" s="87">
        <v>1490496.8199999998</v>
      </c>
      <c r="P101" s="87">
        <v>-22503.18</v>
      </c>
      <c r="Q101" s="84">
        <v>-1.4873218770654331</v>
      </c>
      <c r="R101" s="83" t="s">
        <v>2910</v>
      </c>
    </row>
    <row r="102" spans="1:18" ht="18" hidden="1" customHeight="1">
      <c r="A102" s="82">
        <v>44227</v>
      </c>
      <c r="B102" s="83" t="s">
        <v>2907</v>
      </c>
      <c r="C102" s="84">
        <v>4</v>
      </c>
      <c r="D102" s="83" t="s">
        <v>16</v>
      </c>
      <c r="E102" s="83" t="s">
        <v>2019</v>
      </c>
      <c r="F102" s="83" t="s">
        <v>463</v>
      </c>
      <c r="G102" s="83" t="s">
        <v>464</v>
      </c>
      <c r="H102" s="83" t="s">
        <v>2811</v>
      </c>
      <c r="I102" s="83" t="s">
        <v>2908</v>
      </c>
      <c r="J102" s="94" t="s">
        <v>2870</v>
      </c>
      <c r="K102" s="90" t="s">
        <v>2871</v>
      </c>
      <c r="L102" s="87">
        <v>0</v>
      </c>
      <c r="M102" s="88"/>
      <c r="N102" s="88"/>
      <c r="O102" s="87">
        <v>0</v>
      </c>
      <c r="P102" s="88"/>
      <c r="Q102" s="85"/>
      <c r="R102" s="83" t="s">
        <v>2916</v>
      </c>
    </row>
    <row r="103" spans="1:18" ht="18" hidden="1" customHeight="1">
      <c r="A103" s="82">
        <v>44227</v>
      </c>
      <c r="B103" s="83" t="s">
        <v>2907</v>
      </c>
      <c r="C103" s="84">
        <v>4</v>
      </c>
      <c r="D103" s="83" t="s">
        <v>16</v>
      </c>
      <c r="E103" s="83" t="s">
        <v>2019</v>
      </c>
      <c r="F103" s="83" t="s">
        <v>463</v>
      </c>
      <c r="G103" s="83" t="s">
        <v>464</v>
      </c>
      <c r="H103" s="83" t="s">
        <v>2811</v>
      </c>
      <c r="I103" s="83" t="s">
        <v>2908</v>
      </c>
      <c r="J103" s="94" t="s">
        <v>2809</v>
      </c>
      <c r="K103" s="90" t="s">
        <v>2810</v>
      </c>
      <c r="L103" s="87">
        <v>927903.64</v>
      </c>
      <c r="M103" s="87">
        <v>1576202.88</v>
      </c>
      <c r="N103" s="87">
        <v>525400.96</v>
      </c>
      <c r="O103" s="87">
        <v>1576202.88</v>
      </c>
      <c r="P103" s="87">
        <v>1050801.92</v>
      </c>
      <c r="Q103" s="84">
        <v>200</v>
      </c>
      <c r="R103" s="83" t="s">
        <v>2909</v>
      </c>
    </row>
    <row r="104" spans="1:18" ht="18" hidden="1" customHeight="1">
      <c r="A104" s="82">
        <v>44227</v>
      </c>
      <c r="B104" s="83" t="s">
        <v>2907</v>
      </c>
      <c r="C104" s="84">
        <v>4</v>
      </c>
      <c r="D104" s="83" t="s">
        <v>16</v>
      </c>
      <c r="E104" s="83" t="s">
        <v>2019</v>
      </c>
      <c r="F104" s="83" t="s">
        <v>463</v>
      </c>
      <c r="G104" s="83" t="s">
        <v>464</v>
      </c>
      <c r="H104" s="83" t="s">
        <v>2839</v>
      </c>
      <c r="I104" s="83" t="s">
        <v>2908</v>
      </c>
      <c r="J104" s="96" t="s">
        <v>2812</v>
      </c>
      <c r="K104" s="90" t="s">
        <v>2813</v>
      </c>
      <c r="L104" s="87">
        <v>5243583.8899999997</v>
      </c>
      <c r="M104" s="87">
        <v>10038933.52</v>
      </c>
      <c r="N104" s="87">
        <v>3346311.1733333333</v>
      </c>
      <c r="O104" s="87">
        <v>2196092.89</v>
      </c>
      <c r="P104" s="87">
        <v>-1150218.2833333332</v>
      </c>
      <c r="Q104" s="84">
        <v>-34.372723388649355</v>
      </c>
      <c r="R104" s="83" t="s">
        <v>2909</v>
      </c>
    </row>
    <row r="105" spans="1:18" ht="18" hidden="1" customHeight="1">
      <c r="A105" s="82">
        <v>44227</v>
      </c>
      <c r="B105" s="83" t="s">
        <v>2907</v>
      </c>
      <c r="C105" s="84">
        <v>4</v>
      </c>
      <c r="D105" s="83" t="s">
        <v>16</v>
      </c>
      <c r="E105" s="83" t="s">
        <v>2019</v>
      </c>
      <c r="F105" s="83" t="s">
        <v>463</v>
      </c>
      <c r="G105" s="83" t="s">
        <v>464</v>
      </c>
      <c r="H105" s="83" t="s">
        <v>2839</v>
      </c>
      <c r="I105" s="83" t="s">
        <v>2908</v>
      </c>
      <c r="J105" s="96" t="s">
        <v>2814</v>
      </c>
      <c r="K105" s="90" t="s">
        <v>2815</v>
      </c>
      <c r="L105" s="87">
        <v>536597.35</v>
      </c>
      <c r="M105" s="87">
        <v>1899780</v>
      </c>
      <c r="N105" s="87">
        <v>633260</v>
      </c>
      <c r="O105" s="87">
        <v>651853.12</v>
      </c>
      <c r="P105" s="87">
        <v>18593.12</v>
      </c>
      <c r="Q105" s="84">
        <v>2.9360957584562422</v>
      </c>
      <c r="R105" s="83" t="s">
        <v>2910</v>
      </c>
    </row>
    <row r="106" spans="1:18" ht="18" hidden="1" customHeight="1">
      <c r="A106" s="82">
        <v>44227</v>
      </c>
      <c r="B106" s="83" t="s">
        <v>2907</v>
      </c>
      <c r="C106" s="84">
        <v>4</v>
      </c>
      <c r="D106" s="83" t="s">
        <v>16</v>
      </c>
      <c r="E106" s="83" t="s">
        <v>2019</v>
      </c>
      <c r="F106" s="83" t="s">
        <v>463</v>
      </c>
      <c r="G106" s="83" t="s">
        <v>464</v>
      </c>
      <c r="H106" s="83" t="s">
        <v>2839</v>
      </c>
      <c r="I106" s="83" t="s">
        <v>2908</v>
      </c>
      <c r="J106" s="96" t="s">
        <v>2816</v>
      </c>
      <c r="K106" s="90" t="s">
        <v>2817</v>
      </c>
      <c r="L106" s="87">
        <v>70450.41</v>
      </c>
      <c r="M106" s="87">
        <v>447659.83</v>
      </c>
      <c r="N106" s="87">
        <v>149219.94333333336</v>
      </c>
      <c r="O106" s="87">
        <v>46169.81</v>
      </c>
      <c r="P106" s="87">
        <v>-103050.13333333335</v>
      </c>
      <c r="Q106" s="84">
        <v>-69.059222937202108</v>
      </c>
      <c r="R106" s="83" t="s">
        <v>2909</v>
      </c>
    </row>
    <row r="107" spans="1:18" ht="18" hidden="1" customHeight="1">
      <c r="A107" s="82">
        <v>44227</v>
      </c>
      <c r="B107" s="83" t="s">
        <v>2907</v>
      </c>
      <c r="C107" s="84">
        <v>4</v>
      </c>
      <c r="D107" s="83" t="s">
        <v>16</v>
      </c>
      <c r="E107" s="83" t="s">
        <v>2019</v>
      </c>
      <c r="F107" s="83" t="s">
        <v>463</v>
      </c>
      <c r="G107" s="83" t="s">
        <v>464</v>
      </c>
      <c r="H107" s="83" t="s">
        <v>2839</v>
      </c>
      <c r="I107" s="83" t="s">
        <v>2908</v>
      </c>
      <c r="J107" s="96" t="s">
        <v>2818</v>
      </c>
      <c r="K107" s="90" t="s">
        <v>2819</v>
      </c>
      <c r="L107" s="87">
        <v>1524209.77</v>
      </c>
      <c r="M107" s="87">
        <v>2275533</v>
      </c>
      <c r="N107" s="87">
        <v>758511</v>
      </c>
      <c r="O107" s="87">
        <v>1130758.8899999999</v>
      </c>
      <c r="P107" s="87">
        <v>372247.89</v>
      </c>
      <c r="Q107" s="84">
        <v>49.076136008574693</v>
      </c>
      <c r="R107" s="83" t="s">
        <v>2910</v>
      </c>
    </row>
    <row r="108" spans="1:18" ht="18" hidden="1" customHeight="1">
      <c r="A108" s="82">
        <v>44227</v>
      </c>
      <c r="B108" s="83" t="s">
        <v>2907</v>
      </c>
      <c r="C108" s="84">
        <v>4</v>
      </c>
      <c r="D108" s="83" t="s">
        <v>16</v>
      </c>
      <c r="E108" s="83" t="s">
        <v>2019</v>
      </c>
      <c r="F108" s="83" t="s">
        <v>463</v>
      </c>
      <c r="G108" s="83" t="s">
        <v>464</v>
      </c>
      <c r="H108" s="83" t="s">
        <v>2839</v>
      </c>
      <c r="I108" s="83" t="s">
        <v>2908</v>
      </c>
      <c r="J108" s="96" t="s">
        <v>2820</v>
      </c>
      <c r="K108" s="90" t="s">
        <v>2821</v>
      </c>
      <c r="L108" s="87">
        <v>19609337.739999998</v>
      </c>
      <c r="M108" s="87">
        <v>38763800</v>
      </c>
      <c r="N108" s="87">
        <v>12921266.666666666</v>
      </c>
      <c r="O108" s="87">
        <v>11996040.24</v>
      </c>
      <c r="P108" s="87">
        <v>-925226.42666666664</v>
      </c>
      <c r="Q108" s="84">
        <v>-7.1604932436964388</v>
      </c>
      <c r="R108" s="83" t="s">
        <v>2909</v>
      </c>
    </row>
    <row r="109" spans="1:18" ht="18" hidden="1" customHeight="1">
      <c r="A109" s="82">
        <v>44227</v>
      </c>
      <c r="B109" s="83" t="s">
        <v>2907</v>
      </c>
      <c r="C109" s="84">
        <v>4</v>
      </c>
      <c r="D109" s="83" t="s">
        <v>16</v>
      </c>
      <c r="E109" s="83" t="s">
        <v>2019</v>
      </c>
      <c r="F109" s="83" t="s">
        <v>463</v>
      </c>
      <c r="G109" s="83" t="s">
        <v>464</v>
      </c>
      <c r="H109" s="83" t="s">
        <v>2839</v>
      </c>
      <c r="I109" s="83" t="s">
        <v>2908</v>
      </c>
      <c r="J109" s="96" t="s">
        <v>2822</v>
      </c>
      <c r="K109" s="90" t="s">
        <v>2846</v>
      </c>
      <c r="L109" s="87">
        <v>3913337.35</v>
      </c>
      <c r="M109" s="87">
        <v>4556000</v>
      </c>
      <c r="N109" s="87">
        <v>1518666.6666666667</v>
      </c>
      <c r="O109" s="87">
        <v>1430560</v>
      </c>
      <c r="P109" s="87">
        <v>-88106.666666666672</v>
      </c>
      <c r="Q109" s="84">
        <v>-5.8015803336259886</v>
      </c>
      <c r="R109" s="83" t="s">
        <v>2909</v>
      </c>
    </row>
    <row r="110" spans="1:18" ht="18" hidden="1" customHeight="1">
      <c r="A110" s="82">
        <v>44227</v>
      </c>
      <c r="B110" s="83" t="s">
        <v>2907</v>
      </c>
      <c r="C110" s="84">
        <v>4</v>
      </c>
      <c r="D110" s="83" t="s">
        <v>16</v>
      </c>
      <c r="E110" s="83" t="s">
        <v>2019</v>
      </c>
      <c r="F110" s="83" t="s">
        <v>463</v>
      </c>
      <c r="G110" s="83" t="s">
        <v>464</v>
      </c>
      <c r="H110" s="83" t="s">
        <v>2839</v>
      </c>
      <c r="I110" s="83" t="s">
        <v>2908</v>
      </c>
      <c r="J110" s="96" t="s">
        <v>2823</v>
      </c>
      <c r="K110" s="90" t="s">
        <v>2824</v>
      </c>
      <c r="L110" s="87">
        <v>5412611.6500000004</v>
      </c>
      <c r="M110" s="87">
        <v>8881000</v>
      </c>
      <c r="N110" s="87">
        <v>2960333.333333333</v>
      </c>
      <c r="O110" s="87">
        <v>3318872.5</v>
      </c>
      <c r="P110" s="87">
        <v>358539.16666666663</v>
      </c>
      <c r="Q110" s="84">
        <v>12.111445783132531</v>
      </c>
      <c r="R110" s="83" t="s">
        <v>2910</v>
      </c>
    </row>
    <row r="111" spans="1:18" ht="18" hidden="1" customHeight="1">
      <c r="A111" s="82">
        <v>44227</v>
      </c>
      <c r="B111" s="83" t="s">
        <v>2907</v>
      </c>
      <c r="C111" s="84">
        <v>4</v>
      </c>
      <c r="D111" s="83" t="s">
        <v>16</v>
      </c>
      <c r="E111" s="83" t="s">
        <v>2019</v>
      </c>
      <c r="F111" s="83" t="s">
        <v>463</v>
      </c>
      <c r="G111" s="83" t="s">
        <v>464</v>
      </c>
      <c r="H111" s="83" t="s">
        <v>2839</v>
      </c>
      <c r="I111" s="83" t="s">
        <v>2908</v>
      </c>
      <c r="J111" s="96" t="s">
        <v>2825</v>
      </c>
      <c r="K111" s="90" t="s">
        <v>2826</v>
      </c>
      <c r="L111" s="87">
        <v>1000265.33</v>
      </c>
      <c r="M111" s="87">
        <v>1049800</v>
      </c>
      <c r="N111" s="87">
        <v>349933.33333333337</v>
      </c>
      <c r="O111" s="87">
        <v>596722.5</v>
      </c>
      <c r="P111" s="87">
        <v>246789.16666666669</v>
      </c>
      <c r="Q111" s="84">
        <v>70.524623737854824</v>
      </c>
      <c r="R111" s="83" t="s">
        <v>2910</v>
      </c>
    </row>
    <row r="112" spans="1:18" ht="18" hidden="1" customHeight="1">
      <c r="A112" s="82">
        <v>44227</v>
      </c>
      <c r="B112" s="83" t="s">
        <v>2907</v>
      </c>
      <c r="C112" s="84">
        <v>4</v>
      </c>
      <c r="D112" s="83" t="s">
        <v>16</v>
      </c>
      <c r="E112" s="83" t="s">
        <v>2019</v>
      </c>
      <c r="F112" s="83" t="s">
        <v>463</v>
      </c>
      <c r="G112" s="83" t="s">
        <v>464</v>
      </c>
      <c r="H112" s="83" t="s">
        <v>2839</v>
      </c>
      <c r="I112" s="83" t="s">
        <v>2908</v>
      </c>
      <c r="J112" s="96" t="s">
        <v>2827</v>
      </c>
      <c r="K112" s="90" t="s">
        <v>2828</v>
      </c>
      <c r="L112" s="87">
        <v>1085632.22</v>
      </c>
      <c r="M112" s="87">
        <v>2868300.76</v>
      </c>
      <c r="N112" s="87">
        <v>956100.2533333333</v>
      </c>
      <c r="O112" s="87">
        <v>617103.1</v>
      </c>
      <c r="P112" s="87">
        <v>-338997.15333333338</v>
      </c>
      <c r="Q112" s="84">
        <v>-35.456235070690425</v>
      </c>
      <c r="R112" s="83" t="s">
        <v>2909</v>
      </c>
    </row>
    <row r="113" spans="1:18" ht="18" hidden="1" customHeight="1">
      <c r="A113" s="82">
        <v>44227</v>
      </c>
      <c r="B113" s="83" t="s">
        <v>2907</v>
      </c>
      <c r="C113" s="84">
        <v>4</v>
      </c>
      <c r="D113" s="83" t="s">
        <v>16</v>
      </c>
      <c r="E113" s="83" t="s">
        <v>2019</v>
      </c>
      <c r="F113" s="83" t="s">
        <v>463</v>
      </c>
      <c r="G113" s="83" t="s">
        <v>464</v>
      </c>
      <c r="H113" s="83" t="s">
        <v>2839</v>
      </c>
      <c r="I113" s="83" t="s">
        <v>2908</v>
      </c>
      <c r="J113" s="96" t="s">
        <v>2829</v>
      </c>
      <c r="K113" s="90" t="s">
        <v>2830</v>
      </c>
      <c r="L113" s="87">
        <v>1313351.6799999999</v>
      </c>
      <c r="M113" s="87">
        <v>2200000</v>
      </c>
      <c r="N113" s="87">
        <v>733333.33333333337</v>
      </c>
      <c r="O113" s="87">
        <v>852110.3</v>
      </c>
      <c r="P113" s="87">
        <v>118776.96666666667</v>
      </c>
      <c r="Q113" s="84">
        <v>16.19685909090909</v>
      </c>
      <c r="R113" s="83" t="s">
        <v>2910</v>
      </c>
    </row>
    <row r="114" spans="1:18" ht="18" hidden="1" customHeight="1">
      <c r="A114" s="82">
        <v>44227</v>
      </c>
      <c r="B114" s="83" t="s">
        <v>2907</v>
      </c>
      <c r="C114" s="84">
        <v>4</v>
      </c>
      <c r="D114" s="83" t="s">
        <v>16</v>
      </c>
      <c r="E114" s="83" t="s">
        <v>2019</v>
      </c>
      <c r="F114" s="83" t="s">
        <v>463</v>
      </c>
      <c r="G114" s="83" t="s">
        <v>464</v>
      </c>
      <c r="H114" s="83" t="s">
        <v>2839</v>
      </c>
      <c r="I114" s="83" t="s">
        <v>2908</v>
      </c>
      <c r="J114" s="96" t="s">
        <v>2831</v>
      </c>
      <c r="K114" s="90" t="s">
        <v>2832</v>
      </c>
      <c r="L114" s="87">
        <v>1261672.18</v>
      </c>
      <c r="M114" s="87">
        <v>2028200</v>
      </c>
      <c r="N114" s="87">
        <v>676066.66666666674</v>
      </c>
      <c r="O114" s="87">
        <v>695370</v>
      </c>
      <c r="P114" s="87">
        <v>19303.333333333336</v>
      </c>
      <c r="Q114" s="84">
        <v>2.855241100483187</v>
      </c>
      <c r="R114" s="83" t="s">
        <v>2910</v>
      </c>
    </row>
    <row r="115" spans="1:18" ht="18" hidden="1" customHeight="1">
      <c r="A115" s="82">
        <v>44227</v>
      </c>
      <c r="B115" s="83" t="s">
        <v>2907</v>
      </c>
      <c r="C115" s="84">
        <v>4</v>
      </c>
      <c r="D115" s="83" t="s">
        <v>16</v>
      </c>
      <c r="E115" s="83" t="s">
        <v>2019</v>
      </c>
      <c r="F115" s="83" t="s">
        <v>463</v>
      </c>
      <c r="G115" s="83" t="s">
        <v>464</v>
      </c>
      <c r="H115" s="83" t="s">
        <v>2839</v>
      </c>
      <c r="I115" s="83" t="s">
        <v>2908</v>
      </c>
      <c r="J115" s="96" t="s">
        <v>2833</v>
      </c>
      <c r="K115" s="90" t="s">
        <v>2834</v>
      </c>
      <c r="L115" s="87">
        <v>6708160.8300000001</v>
      </c>
      <c r="M115" s="87">
        <v>9877173.4700000007</v>
      </c>
      <c r="N115" s="87">
        <v>3292391.1566666667</v>
      </c>
      <c r="O115" s="87">
        <v>2719741.0300000003</v>
      </c>
      <c r="P115" s="87">
        <v>-572650.12666666671</v>
      </c>
      <c r="Q115" s="84">
        <v>-17.393137674638815</v>
      </c>
      <c r="R115" s="83" t="s">
        <v>2909</v>
      </c>
    </row>
    <row r="116" spans="1:18" ht="18" hidden="1" customHeight="1">
      <c r="A116" s="82">
        <v>44227</v>
      </c>
      <c r="B116" s="83" t="s">
        <v>2907</v>
      </c>
      <c r="C116" s="84">
        <v>4</v>
      </c>
      <c r="D116" s="83" t="s">
        <v>16</v>
      </c>
      <c r="E116" s="83" t="s">
        <v>2019</v>
      </c>
      <c r="F116" s="83" t="s">
        <v>463</v>
      </c>
      <c r="G116" s="83" t="s">
        <v>464</v>
      </c>
      <c r="H116" s="83" t="s">
        <v>2839</v>
      </c>
      <c r="I116" s="83" t="s">
        <v>2908</v>
      </c>
      <c r="J116" s="96" t="s">
        <v>2835</v>
      </c>
      <c r="K116" s="90" t="s">
        <v>2836</v>
      </c>
      <c r="L116" s="87">
        <v>29394.18</v>
      </c>
      <c r="M116" s="87">
        <v>60000</v>
      </c>
      <c r="N116" s="87">
        <v>20000</v>
      </c>
      <c r="O116" s="87">
        <v>25927.4</v>
      </c>
      <c r="P116" s="87">
        <v>5927.4</v>
      </c>
      <c r="Q116" s="84">
        <v>29.637</v>
      </c>
      <c r="R116" s="83" t="s">
        <v>2910</v>
      </c>
    </row>
    <row r="117" spans="1:18" ht="18" hidden="1" customHeight="1">
      <c r="A117" s="82">
        <v>44227</v>
      </c>
      <c r="B117" s="83" t="s">
        <v>2907</v>
      </c>
      <c r="C117" s="84">
        <v>4</v>
      </c>
      <c r="D117" s="83" t="s">
        <v>16</v>
      </c>
      <c r="E117" s="83" t="s">
        <v>2019</v>
      </c>
      <c r="F117" s="83" t="s">
        <v>463</v>
      </c>
      <c r="G117" s="83" t="s">
        <v>464</v>
      </c>
      <c r="H117" s="83" t="s">
        <v>2839</v>
      </c>
      <c r="I117" s="83" t="s">
        <v>2908</v>
      </c>
      <c r="J117" s="96" t="s">
        <v>2837</v>
      </c>
      <c r="K117" s="90" t="s">
        <v>2838</v>
      </c>
      <c r="L117" s="87">
        <v>2564808.92</v>
      </c>
      <c r="M117" s="87">
        <v>3460000</v>
      </c>
      <c r="N117" s="87">
        <v>1153333.3333333333</v>
      </c>
      <c r="O117" s="87">
        <v>1353998.8900000001</v>
      </c>
      <c r="P117" s="87">
        <v>200665.55666666667</v>
      </c>
      <c r="Q117" s="84">
        <v>17.39874768786127</v>
      </c>
      <c r="R117" s="83" t="s">
        <v>2910</v>
      </c>
    </row>
    <row r="118" spans="1:18" ht="18" hidden="1" customHeight="1">
      <c r="A118" s="82">
        <v>44227</v>
      </c>
      <c r="B118" s="83" t="s">
        <v>2907</v>
      </c>
      <c r="C118" s="84">
        <v>4</v>
      </c>
      <c r="D118" s="83" t="s">
        <v>16</v>
      </c>
      <c r="E118" s="83" t="s">
        <v>2019</v>
      </c>
      <c r="F118" s="83" t="s">
        <v>463</v>
      </c>
      <c r="G118" s="83" t="s">
        <v>464</v>
      </c>
      <c r="H118" s="83" t="s">
        <v>2839</v>
      </c>
      <c r="I118" s="83" t="s">
        <v>2908</v>
      </c>
      <c r="J118" s="96" t="s">
        <v>2872</v>
      </c>
      <c r="K118" s="90" t="s">
        <v>2873</v>
      </c>
      <c r="L118" s="87">
        <v>0</v>
      </c>
      <c r="M118" s="88"/>
      <c r="N118" s="88"/>
      <c r="O118" s="87">
        <v>0</v>
      </c>
      <c r="P118" s="88"/>
      <c r="Q118" s="85"/>
      <c r="R118" s="83" t="s">
        <v>2916</v>
      </c>
    </row>
    <row r="119" spans="1:18" ht="18" hidden="1" customHeight="1">
      <c r="A119" s="82">
        <v>44227</v>
      </c>
      <c r="B119" s="83" t="s">
        <v>2907</v>
      </c>
      <c r="C119" s="84">
        <v>4</v>
      </c>
      <c r="D119" s="83" t="s">
        <v>16</v>
      </c>
      <c r="E119" s="83" t="s">
        <v>2019</v>
      </c>
      <c r="F119" s="83" t="s">
        <v>463</v>
      </c>
      <c r="G119" s="83" t="s">
        <v>464</v>
      </c>
      <c r="H119" s="83" t="s">
        <v>2911</v>
      </c>
      <c r="I119" s="83" t="s">
        <v>1944</v>
      </c>
      <c r="J119" s="95" t="s">
        <v>2852</v>
      </c>
      <c r="K119" s="90" t="s">
        <v>2912</v>
      </c>
      <c r="L119" s="87">
        <v>11697254.869999999</v>
      </c>
      <c r="M119" s="87">
        <v>11697254.869999999</v>
      </c>
      <c r="N119" s="87">
        <v>3899084.9566666665</v>
      </c>
      <c r="O119" s="87">
        <v>22134891.499999996</v>
      </c>
      <c r="P119" s="87">
        <v>18235806.543333333</v>
      </c>
      <c r="Q119" s="84">
        <v>467.69451668791419</v>
      </c>
      <c r="R119" s="83" t="s">
        <v>2909</v>
      </c>
    </row>
    <row r="120" spans="1:18" ht="18" hidden="1" customHeight="1">
      <c r="A120" s="82">
        <v>44227</v>
      </c>
      <c r="B120" s="83" t="s">
        <v>2907</v>
      </c>
      <c r="C120" s="84">
        <v>4</v>
      </c>
      <c r="D120" s="83" t="s">
        <v>16</v>
      </c>
      <c r="E120" s="83" t="s">
        <v>2019</v>
      </c>
      <c r="F120" s="83" t="s">
        <v>463</v>
      </c>
      <c r="G120" s="83" t="s">
        <v>464</v>
      </c>
      <c r="H120" s="83" t="s">
        <v>2913</v>
      </c>
      <c r="I120" s="83" t="s">
        <v>1944</v>
      </c>
      <c r="J120" s="95" t="s">
        <v>2853</v>
      </c>
      <c r="K120" s="90" t="s">
        <v>2914</v>
      </c>
      <c r="L120" s="87">
        <v>12664163.289999999</v>
      </c>
      <c r="M120" s="87">
        <v>12664163.289999999</v>
      </c>
      <c r="N120" s="87">
        <v>4221387.7633333327</v>
      </c>
      <c r="O120" s="87">
        <v>25995116.479999997</v>
      </c>
      <c r="P120" s="87">
        <v>21773728.716666665</v>
      </c>
      <c r="Q120" s="84">
        <v>515.79551411485318</v>
      </c>
      <c r="R120" s="83" t="s">
        <v>2909</v>
      </c>
    </row>
    <row r="121" spans="1:18" ht="18" hidden="1" customHeight="1">
      <c r="A121" s="82">
        <v>44227</v>
      </c>
      <c r="B121" s="83" t="s">
        <v>2907</v>
      </c>
      <c r="C121" s="84">
        <v>4</v>
      </c>
      <c r="D121" s="83" t="s">
        <v>16</v>
      </c>
      <c r="E121" s="83" t="s">
        <v>2019</v>
      </c>
      <c r="F121" s="83" t="s">
        <v>463</v>
      </c>
      <c r="G121" s="83" t="s">
        <v>464</v>
      </c>
      <c r="H121" s="83" t="s">
        <v>2913</v>
      </c>
      <c r="I121" s="83" t="s">
        <v>1944</v>
      </c>
      <c r="J121" s="95" t="s">
        <v>2854</v>
      </c>
      <c r="K121" s="90" t="s">
        <v>2915</v>
      </c>
      <c r="L121" s="87">
        <v>10686795.52</v>
      </c>
      <c r="M121" s="87">
        <v>-10686795.52</v>
      </c>
      <c r="N121" s="87">
        <v>-3562265.1733333333</v>
      </c>
      <c r="O121" s="87">
        <v>-13030472.199999999</v>
      </c>
      <c r="P121" s="87">
        <v>-9468207.0266666673</v>
      </c>
      <c r="Q121" s="84">
        <v>265.79175232502251</v>
      </c>
      <c r="R121" s="83" t="s">
        <v>2909</v>
      </c>
    </row>
    <row r="122" spans="1:18" ht="18" hidden="1" customHeight="1">
      <c r="A122" s="82">
        <v>44227</v>
      </c>
      <c r="B122" s="83" t="s">
        <v>2907</v>
      </c>
      <c r="C122" s="84">
        <v>4</v>
      </c>
      <c r="D122" s="83" t="s">
        <v>16</v>
      </c>
      <c r="E122" s="83" t="s">
        <v>2019</v>
      </c>
      <c r="F122" s="83" t="s">
        <v>465</v>
      </c>
      <c r="G122" s="83" t="s">
        <v>1613</v>
      </c>
      <c r="H122" s="83" t="s">
        <v>2811</v>
      </c>
      <c r="I122" s="83" t="s">
        <v>2908</v>
      </c>
      <c r="J122" s="95" t="s">
        <v>2790</v>
      </c>
      <c r="K122" s="90" t="s">
        <v>2791</v>
      </c>
      <c r="L122" s="87">
        <v>20610120.059999999</v>
      </c>
      <c r="M122" s="87">
        <v>31615023.41</v>
      </c>
      <c r="N122" s="87">
        <v>10538341.136666667</v>
      </c>
      <c r="O122" s="87">
        <v>19751946.330000002</v>
      </c>
      <c r="P122" s="87">
        <v>9213605.1933333334</v>
      </c>
      <c r="Q122" s="84">
        <v>87.429369327169496</v>
      </c>
      <c r="R122" s="83" t="s">
        <v>2909</v>
      </c>
    </row>
    <row r="123" spans="1:18" ht="18" hidden="1" customHeight="1">
      <c r="A123" s="82">
        <v>44227</v>
      </c>
      <c r="B123" s="83" t="s">
        <v>2907</v>
      </c>
      <c r="C123" s="84">
        <v>4</v>
      </c>
      <c r="D123" s="83" t="s">
        <v>16</v>
      </c>
      <c r="E123" s="83" t="s">
        <v>2019</v>
      </c>
      <c r="F123" s="83" t="s">
        <v>465</v>
      </c>
      <c r="G123" s="83" t="s">
        <v>1613</v>
      </c>
      <c r="H123" s="83" t="s">
        <v>2811</v>
      </c>
      <c r="I123" s="83" t="s">
        <v>2908</v>
      </c>
      <c r="J123" s="95" t="s">
        <v>2792</v>
      </c>
      <c r="K123" s="90" t="s">
        <v>2793</v>
      </c>
      <c r="L123" s="87">
        <v>53129.29</v>
      </c>
      <c r="M123" s="87">
        <v>90250</v>
      </c>
      <c r="N123" s="87">
        <v>30083.333333333336</v>
      </c>
      <c r="O123" s="87">
        <v>20850</v>
      </c>
      <c r="P123" s="87">
        <v>-9233.3333333333339</v>
      </c>
      <c r="Q123" s="84">
        <v>-30.692520775623269</v>
      </c>
      <c r="R123" s="83" t="s">
        <v>2910</v>
      </c>
    </row>
    <row r="124" spans="1:18" ht="18" hidden="1" customHeight="1">
      <c r="A124" s="82">
        <v>44227</v>
      </c>
      <c r="B124" s="83" t="s">
        <v>2907</v>
      </c>
      <c r="C124" s="84">
        <v>4</v>
      </c>
      <c r="D124" s="83" t="s">
        <v>16</v>
      </c>
      <c r="E124" s="83" t="s">
        <v>2019</v>
      </c>
      <c r="F124" s="83" t="s">
        <v>465</v>
      </c>
      <c r="G124" s="83" t="s">
        <v>1613</v>
      </c>
      <c r="H124" s="83" t="s">
        <v>2811</v>
      </c>
      <c r="I124" s="83" t="s">
        <v>2908</v>
      </c>
      <c r="J124" s="95" t="s">
        <v>2794</v>
      </c>
      <c r="K124" s="90" t="s">
        <v>2795</v>
      </c>
      <c r="L124" s="87">
        <v>20606.21</v>
      </c>
      <c r="M124" s="87">
        <v>165000</v>
      </c>
      <c r="N124" s="87">
        <v>55000</v>
      </c>
      <c r="O124" s="87">
        <v>29829</v>
      </c>
      <c r="P124" s="87">
        <v>-25171</v>
      </c>
      <c r="Q124" s="84">
        <v>-45.765454545454546</v>
      </c>
      <c r="R124" s="83" t="s">
        <v>2910</v>
      </c>
    </row>
    <row r="125" spans="1:18" ht="18" hidden="1" customHeight="1">
      <c r="A125" s="82">
        <v>44227</v>
      </c>
      <c r="B125" s="83" t="s">
        <v>2907</v>
      </c>
      <c r="C125" s="84">
        <v>4</v>
      </c>
      <c r="D125" s="83" t="s">
        <v>16</v>
      </c>
      <c r="E125" s="83" t="s">
        <v>2019</v>
      </c>
      <c r="F125" s="83" t="s">
        <v>465</v>
      </c>
      <c r="G125" s="83" t="s">
        <v>1613</v>
      </c>
      <c r="H125" s="83" t="s">
        <v>2811</v>
      </c>
      <c r="I125" s="83" t="s">
        <v>2908</v>
      </c>
      <c r="J125" s="95" t="s">
        <v>2865</v>
      </c>
      <c r="K125" s="90" t="s">
        <v>2796</v>
      </c>
      <c r="L125" s="87">
        <v>585999.18000000005</v>
      </c>
      <c r="M125" s="87">
        <v>1564529.29</v>
      </c>
      <c r="N125" s="87">
        <v>521509.76333333337</v>
      </c>
      <c r="O125" s="87">
        <v>500987.5</v>
      </c>
      <c r="P125" s="87">
        <v>-20522.263333333336</v>
      </c>
      <c r="Q125" s="84">
        <v>-3.9351637833510935</v>
      </c>
      <c r="R125" s="83" t="s">
        <v>2910</v>
      </c>
    </row>
    <row r="126" spans="1:18" ht="18" hidden="1" customHeight="1">
      <c r="A126" s="82">
        <v>44227</v>
      </c>
      <c r="B126" s="83" t="s">
        <v>2907</v>
      </c>
      <c r="C126" s="84">
        <v>4</v>
      </c>
      <c r="D126" s="83" t="s">
        <v>16</v>
      </c>
      <c r="E126" s="83" t="s">
        <v>2019</v>
      </c>
      <c r="F126" s="83" t="s">
        <v>465</v>
      </c>
      <c r="G126" s="83" t="s">
        <v>1613</v>
      </c>
      <c r="H126" s="83" t="s">
        <v>2811</v>
      </c>
      <c r="I126" s="83" t="s">
        <v>2908</v>
      </c>
      <c r="J126" s="95" t="s">
        <v>2797</v>
      </c>
      <c r="K126" s="90" t="s">
        <v>2798</v>
      </c>
      <c r="L126" s="87">
        <v>2500831.17</v>
      </c>
      <c r="M126" s="87">
        <v>5694923.6299999999</v>
      </c>
      <c r="N126" s="87">
        <v>1898307.8766666667</v>
      </c>
      <c r="O126" s="87">
        <v>1628520.9200000002</v>
      </c>
      <c r="P126" s="87">
        <v>-269786.95666666667</v>
      </c>
      <c r="Q126" s="84">
        <v>-14.211970565090791</v>
      </c>
      <c r="R126" s="83" t="s">
        <v>2910</v>
      </c>
    </row>
    <row r="127" spans="1:18" ht="18" hidden="1" customHeight="1">
      <c r="A127" s="82">
        <v>44227</v>
      </c>
      <c r="B127" s="83" t="s">
        <v>2907</v>
      </c>
      <c r="C127" s="84">
        <v>4</v>
      </c>
      <c r="D127" s="83" t="s">
        <v>16</v>
      </c>
      <c r="E127" s="83" t="s">
        <v>2019</v>
      </c>
      <c r="F127" s="83" t="s">
        <v>465</v>
      </c>
      <c r="G127" s="83" t="s">
        <v>1613</v>
      </c>
      <c r="H127" s="83" t="s">
        <v>2811</v>
      </c>
      <c r="I127" s="83" t="s">
        <v>2908</v>
      </c>
      <c r="J127" s="95" t="s">
        <v>2799</v>
      </c>
      <c r="K127" s="90" t="s">
        <v>2800</v>
      </c>
      <c r="L127" s="87">
        <v>1443166.45</v>
      </c>
      <c r="M127" s="87">
        <v>2997436.05</v>
      </c>
      <c r="N127" s="87">
        <v>999145.35</v>
      </c>
      <c r="O127" s="87">
        <v>1025584.57</v>
      </c>
      <c r="P127" s="87">
        <v>26439.22</v>
      </c>
      <c r="Q127" s="84">
        <v>2.6461835607802211</v>
      </c>
      <c r="R127" s="83" t="s">
        <v>2909</v>
      </c>
    </row>
    <row r="128" spans="1:18" ht="18" hidden="1" customHeight="1">
      <c r="A128" s="82">
        <v>44227</v>
      </c>
      <c r="B128" s="83" t="s">
        <v>2907</v>
      </c>
      <c r="C128" s="84">
        <v>4</v>
      </c>
      <c r="D128" s="83" t="s">
        <v>16</v>
      </c>
      <c r="E128" s="83" t="s">
        <v>2019</v>
      </c>
      <c r="F128" s="83" t="s">
        <v>465</v>
      </c>
      <c r="G128" s="83" t="s">
        <v>1613</v>
      </c>
      <c r="H128" s="83" t="s">
        <v>2811</v>
      </c>
      <c r="I128" s="83" t="s">
        <v>2908</v>
      </c>
      <c r="J128" s="95" t="s">
        <v>2801</v>
      </c>
      <c r="K128" s="90" t="s">
        <v>2802</v>
      </c>
      <c r="L128" s="87">
        <v>401873.78</v>
      </c>
      <c r="M128" s="87">
        <v>738126.25</v>
      </c>
      <c r="N128" s="87">
        <v>246042.08333333334</v>
      </c>
      <c r="O128" s="87">
        <v>225895.5</v>
      </c>
      <c r="P128" s="87">
        <v>-20146.583333333336</v>
      </c>
      <c r="Q128" s="84">
        <v>-8.1882672510292114</v>
      </c>
      <c r="R128" s="83" t="s">
        <v>2910</v>
      </c>
    </row>
    <row r="129" spans="1:18" ht="18" hidden="1" customHeight="1">
      <c r="A129" s="82">
        <v>44227</v>
      </c>
      <c r="B129" s="83" t="s">
        <v>2907</v>
      </c>
      <c r="C129" s="84">
        <v>4</v>
      </c>
      <c r="D129" s="83" t="s">
        <v>16</v>
      </c>
      <c r="E129" s="83" t="s">
        <v>2019</v>
      </c>
      <c r="F129" s="83" t="s">
        <v>465</v>
      </c>
      <c r="G129" s="83" t="s">
        <v>1613</v>
      </c>
      <c r="H129" s="83" t="s">
        <v>2811</v>
      </c>
      <c r="I129" s="83" t="s">
        <v>2908</v>
      </c>
      <c r="J129" s="95" t="s">
        <v>2803</v>
      </c>
      <c r="K129" s="90" t="s">
        <v>2804</v>
      </c>
      <c r="L129" s="87">
        <v>1992840.38</v>
      </c>
      <c r="M129" s="87">
        <v>4138655.16</v>
      </c>
      <c r="N129" s="87">
        <v>1379551.72</v>
      </c>
      <c r="O129" s="87">
        <v>1160982.6100000001</v>
      </c>
      <c r="P129" s="87">
        <v>-218569.11</v>
      </c>
      <c r="Q129" s="84">
        <v>-15.843487912145838</v>
      </c>
      <c r="R129" s="83" t="s">
        <v>2910</v>
      </c>
    </row>
    <row r="130" spans="1:18" ht="18" hidden="1" customHeight="1">
      <c r="A130" s="82">
        <v>44227</v>
      </c>
      <c r="B130" s="83" t="s">
        <v>2907</v>
      </c>
      <c r="C130" s="84">
        <v>4</v>
      </c>
      <c r="D130" s="83" t="s">
        <v>16</v>
      </c>
      <c r="E130" s="83" t="s">
        <v>2019</v>
      </c>
      <c r="F130" s="83" t="s">
        <v>465</v>
      </c>
      <c r="G130" s="83" t="s">
        <v>1613</v>
      </c>
      <c r="H130" s="83" t="s">
        <v>2811</v>
      </c>
      <c r="I130" s="83" t="s">
        <v>2908</v>
      </c>
      <c r="J130" s="95" t="s">
        <v>2805</v>
      </c>
      <c r="K130" s="90" t="s">
        <v>2806</v>
      </c>
      <c r="L130" s="87">
        <v>16369449.08</v>
      </c>
      <c r="M130" s="87">
        <v>38036654.950000003</v>
      </c>
      <c r="N130" s="87">
        <v>12678884.983333332</v>
      </c>
      <c r="O130" s="87">
        <v>10980281.27</v>
      </c>
      <c r="P130" s="87">
        <v>-1698603.7133333334</v>
      </c>
      <c r="Q130" s="84">
        <v>-13.397106414059158</v>
      </c>
      <c r="R130" s="83" t="s">
        <v>2910</v>
      </c>
    </row>
    <row r="131" spans="1:18" ht="18" hidden="1" customHeight="1">
      <c r="A131" s="82">
        <v>44227</v>
      </c>
      <c r="B131" s="83" t="s">
        <v>2907</v>
      </c>
      <c r="C131" s="84">
        <v>4</v>
      </c>
      <c r="D131" s="83" t="s">
        <v>16</v>
      </c>
      <c r="E131" s="83" t="s">
        <v>2019</v>
      </c>
      <c r="F131" s="83" t="s">
        <v>465</v>
      </c>
      <c r="G131" s="83" t="s">
        <v>1613</v>
      </c>
      <c r="H131" s="83" t="s">
        <v>2811</v>
      </c>
      <c r="I131" s="83" t="s">
        <v>2908</v>
      </c>
      <c r="J131" s="95" t="s">
        <v>2807</v>
      </c>
      <c r="K131" s="90" t="s">
        <v>2808</v>
      </c>
      <c r="L131" s="87">
        <v>3868975.9</v>
      </c>
      <c r="M131" s="87">
        <v>7771871.75</v>
      </c>
      <c r="N131" s="87">
        <v>2590623.9166666665</v>
      </c>
      <c r="O131" s="87">
        <v>1851810.9</v>
      </c>
      <c r="P131" s="87">
        <v>-738813.01666666672</v>
      </c>
      <c r="Q131" s="84">
        <v>-28.518729095085746</v>
      </c>
      <c r="R131" s="83" t="s">
        <v>2910</v>
      </c>
    </row>
    <row r="132" spans="1:18" ht="18" hidden="1" customHeight="1">
      <c r="A132" s="82">
        <v>44227</v>
      </c>
      <c r="B132" s="83" t="s">
        <v>2907</v>
      </c>
      <c r="C132" s="84">
        <v>4</v>
      </c>
      <c r="D132" s="83" t="s">
        <v>16</v>
      </c>
      <c r="E132" s="83" t="s">
        <v>2019</v>
      </c>
      <c r="F132" s="83" t="s">
        <v>465</v>
      </c>
      <c r="G132" s="83" t="s">
        <v>1613</v>
      </c>
      <c r="H132" s="83" t="s">
        <v>2811</v>
      </c>
      <c r="I132" s="83" t="s">
        <v>2908</v>
      </c>
      <c r="J132" s="95" t="s">
        <v>2870</v>
      </c>
      <c r="K132" s="90" t="s">
        <v>2871</v>
      </c>
      <c r="L132" s="87">
        <v>0</v>
      </c>
      <c r="M132" s="88"/>
      <c r="N132" s="88"/>
      <c r="O132" s="87">
        <v>0</v>
      </c>
      <c r="P132" s="88"/>
      <c r="Q132" s="85"/>
      <c r="R132" s="83" t="s">
        <v>2916</v>
      </c>
    </row>
    <row r="133" spans="1:18" ht="18" hidden="1" customHeight="1">
      <c r="A133" s="82">
        <v>44227</v>
      </c>
      <c r="B133" s="83" t="s">
        <v>2907</v>
      </c>
      <c r="C133" s="84">
        <v>4</v>
      </c>
      <c r="D133" s="83" t="s">
        <v>16</v>
      </c>
      <c r="E133" s="83" t="s">
        <v>2019</v>
      </c>
      <c r="F133" s="83" t="s">
        <v>465</v>
      </c>
      <c r="G133" s="83" t="s">
        <v>1613</v>
      </c>
      <c r="H133" s="83" t="s">
        <v>2811</v>
      </c>
      <c r="I133" s="83" t="s">
        <v>2908</v>
      </c>
      <c r="J133" s="95" t="s">
        <v>2809</v>
      </c>
      <c r="K133" s="90" t="s">
        <v>2810</v>
      </c>
      <c r="L133" s="87">
        <v>1224722.8899999999</v>
      </c>
      <c r="M133" s="87">
        <v>2531027.44</v>
      </c>
      <c r="N133" s="87">
        <v>843675.81333333335</v>
      </c>
      <c r="O133" s="87">
        <v>0</v>
      </c>
      <c r="P133" s="87">
        <v>-843675.81333333335</v>
      </c>
      <c r="Q133" s="84">
        <v>-100</v>
      </c>
      <c r="R133" s="83" t="s">
        <v>2910</v>
      </c>
    </row>
    <row r="134" spans="1:18" ht="18" hidden="1" customHeight="1">
      <c r="A134" s="82">
        <v>44227</v>
      </c>
      <c r="B134" s="83" t="s">
        <v>2907</v>
      </c>
      <c r="C134" s="84">
        <v>4</v>
      </c>
      <c r="D134" s="83" t="s">
        <v>16</v>
      </c>
      <c r="E134" s="83" t="s">
        <v>2019</v>
      </c>
      <c r="F134" s="83" t="s">
        <v>465</v>
      </c>
      <c r="G134" s="83" t="s">
        <v>1613</v>
      </c>
      <c r="H134" s="83" t="s">
        <v>2839</v>
      </c>
      <c r="I134" s="83" t="s">
        <v>2908</v>
      </c>
      <c r="J134" s="92" t="s">
        <v>2812</v>
      </c>
      <c r="K134" s="90" t="s">
        <v>2813</v>
      </c>
      <c r="L134" s="87">
        <v>4528633.5</v>
      </c>
      <c r="M134" s="87">
        <v>8541768.2799999993</v>
      </c>
      <c r="N134" s="87">
        <v>2847256.0933333333</v>
      </c>
      <c r="O134" s="87">
        <v>2387139.85</v>
      </c>
      <c r="P134" s="87">
        <v>-460116.24333333335</v>
      </c>
      <c r="Q134" s="84">
        <v>-16.159988011287986</v>
      </c>
      <c r="R134" s="83" t="s">
        <v>2909</v>
      </c>
    </row>
    <row r="135" spans="1:18" ht="18" hidden="1" customHeight="1">
      <c r="A135" s="82">
        <v>44227</v>
      </c>
      <c r="B135" s="83" t="s">
        <v>2907</v>
      </c>
      <c r="C135" s="84">
        <v>4</v>
      </c>
      <c r="D135" s="83" t="s">
        <v>16</v>
      </c>
      <c r="E135" s="83" t="s">
        <v>2019</v>
      </c>
      <c r="F135" s="83" t="s">
        <v>465</v>
      </c>
      <c r="G135" s="83" t="s">
        <v>1613</v>
      </c>
      <c r="H135" s="83" t="s">
        <v>2839</v>
      </c>
      <c r="I135" s="83" t="s">
        <v>2908</v>
      </c>
      <c r="J135" s="92" t="s">
        <v>2814</v>
      </c>
      <c r="K135" s="90" t="s">
        <v>2815</v>
      </c>
      <c r="L135" s="87">
        <v>805720.47</v>
      </c>
      <c r="M135" s="87">
        <v>1746773</v>
      </c>
      <c r="N135" s="87">
        <v>582257.66666666674</v>
      </c>
      <c r="O135" s="87">
        <v>631666.31999999995</v>
      </c>
      <c r="P135" s="87">
        <v>49408.653333333335</v>
      </c>
      <c r="Q135" s="84">
        <v>8.4857024925390991</v>
      </c>
      <c r="R135" s="83" t="s">
        <v>2910</v>
      </c>
    </row>
    <row r="136" spans="1:18" ht="18" hidden="1" customHeight="1">
      <c r="A136" s="82">
        <v>44227</v>
      </c>
      <c r="B136" s="83" t="s">
        <v>2907</v>
      </c>
      <c r="C136" s="84">
        <v>4</v>
      </c>
      <c r="D136" s="83" t="s">
        <v>16</v>
      </c>
      <c r="E136" s="83" t="s">
        <v>2019</v>
      </c>
      <c r="F136" s="83" t="s">
        <v>465</v>
      </c>
      <c r="G136" s="83" t="s">
        <v>1613</v>
      </c>
      <c r="H136" s="83" t="s">
        <v>2839</v>
      </c>
      <c r="I136" s="83" t="s">
        <v>2908</v>
      </c>
      <c r="J136" s="92" t="s">
        <v>2816</v>
      </c>
      <c r="K136" s="90" t="s">
        <v>2817</v>
      </c>
      <c r="L136" s="87">
        <v>122185.38</v>
      </c>
      <c r="M136" s="87">
        <v>671819.64</v>
      </c>
      <c r="N136" s="87">
        <v>223939.88</v>
      </c>
      <c r="O136" s="87">
        <v>85167.09</v>
      </c>
      <c r="P136" s="87">
        <v>-138772.79</v>
      </c>
      <c r="Q136" s="84">
        <v>-61.968770368189887</v>
      </c>
      <c r="R136" s="83" t="s">
        <v>2909</v>
      </c>
    </row>
    <row r="137" spans="1:18" ht="18" hidden="1" customHeight="1">
      <c r="A137" s="82">
        <v>44227</v>
      </c>
      <c r="B137" s="83" t="s">
        <v>2907</v>
      </c>
      <c r="C137" s="84">
        <v>4</v>
      </c>
      <c r="D137" s="83" t="s">
        <v>16</v>
      </c>
      <c r="E137" s="83" t="s">
        <v>2019</v>
      </c>
      <c r="F137" s="83" t="s">
        <v>465</v>
      </c>
      <c r="G137" s="83" t="s">
        <v>1613</v>
      </c>
      <c r="H137" s="83" t="s">
        <v>2839</v>
      </c>
      <c r="I137" s="83" t="s">
        <v>2908</v>
      </c>
      <c r="J137" s="92" t="s">
        <v>2818</v>
      </c>
      <c r="K137" s="90" t="s">
        <v>2819</v>
      </c>
      <c r="L137" s="87">
        <v>1403726.31</v>
      </c>
      <c r="M137" s="87">
        <v>2903348.64</v>
      </c>
      <c r="N137" s="87">
        <v>967782.88</v>
      </c>
      <c r="O137" s="87">
        <v>983303.12</v>
      </c>
      <c r="P137" s="87">
        <v>15520.24</v>
      </c>
      <c r="Q137" s="84">
        <v>1.6036902822666175</v>
      </c>
      <c r="R137" s="83" t="s">
        <v>2910</v>
      </c>
    </row>
    <row r="138" spans="1:18" ht="18" hidden="1" customHeight="1">
      <c r="A138" s="82">
        <v>44227</v>
      </c>
      <c r="B138" s="83" t="s">
        <v>2907</v>
      </c>
      <c r="C138" s="84">
        <v>4</v>
      </c>
      <c r="D138" s="83" t="s">
        <v>16</v>
      </c>
      <c r="E138" s="83" t="s">
        <v>2019</v>
      </c>
      <c r="F138" s="83" t="s">
        <v>465</v>
      </c>
      <c r="G138" s="83" t="s">
        <v>1613</v>
      </c>
      <c r="H138" s="83" t="s">
        <v>2839</v>
      </c>
      <c r="I138" s="83" t="s">
        <v>2908</v>
      </c>
      <c r="J138" s="92" t="s">
        <v>2820</v>
      </c>
      <c r="K138" s="90" t="s">
        <v>2821</v>
      </c>
      <c r="L138" s="87">
        <v>19146572.77</v>
      </c>
      <c r="M138" s="87">
        <v>38036654.950000003</v>
      </c>
      <c r="N138" s="87">
        <v>12678884.983333332</v>
      </c>
      <c r="O138" s="87">
        <v>10986649.470000001</v>
      </c>
      <c r="P138" s="87">
        <v>-1692235.5133333334</v>
      </c>
      <c r="Q138" s="84">
        <v>-13.346879599884479</v>
      </c>
      <c r="R138" s="83" t="s">
        <v>2909</v>
      </c>
    </row>
    <row r="139" spans="1:18" ht="18" hidden="1" customHeight="1">
      <c r="A139" s="82">
        <v>44227</v>
      </c>
      <c r="B139" s="83" t="s">
        <v>2907</v>
      </c>
      <c r="C139" s="84">
        <v>4</v>
      </c>
      <c r="D139" s="83" t="s">
        <v>16</v>
      </c>
      <c r="E139" s="83" t="s">
        <v>2019</v>
      </c>
      <c r="F139" s="83" t="s">
        <v>465</v>
      </c>
      <c r="G139" s="83" t="s">
        <v>1613</v>
      </c>
      <c r="H139" s="83" t="s">
        <v>2839</v>
      </c>
      <c r="I139" s="83" t="s">
        <v>2908</v>
      </c>
      <c r="J139" s="92" t="s">
        <v>2822</v>
      </c>
      <c r="K139" s="90" t="s">
        <v>2846</v>
      </c>
      <c r="L139" s="87">
        <v>3591845.7</v>
      </c>
      <c r="M139" s="87">
        <v>5417172</v>
      </c>
      <c r="N139" s="87">
        <v>1805724</v>
      </c>
      <c r="O139" s="87">
        <v>1893322.02</v>
      </c>
      <c r="P139" s="87">
        <v>87598.02</v>
      </c>
      <c r="Q139" s="84">
        <v>4.8511300730344171</v>
      </c>
      <c r="R139" s="83" t="s">
        <v>2910</v>
      </c>
    </row>
    <row r="140" spans="1:18" ht="18" hidden="1" customHeight="1">
      <c r="A140" s="82">
        <v>44227</v>
      </c>
      <c r="B140" s="83" t="s">
        <v>2907</v>
      </c>
      <c r="C140" s="84">
        <v>4</v>
      </c>
      <c r="D140" s="83" t="s">
        <v>16</v>
      </c>
      <c r="E140" s="83" t="s">
        <v>2019</v>
      </c>
      <c r="F140" s="83" t="s">
        <v>465</v>
      </c>
      <c r="G140" s="83" t="s">
        <v>1613</v>
      </c>
      <c r="H140" s="83" t="s">
        <v>2839</v>
      </c>
      <c r="I140" s="83" t="s">
        <v>2908</v>
      </c>
      <c r="J140" s="92" t="s">
        <v>2823</v>
      </c>
      <c r="K140" s="90" t="s">
        <v>2824</v>
      </c>
      <c r="L140" s="87">
        <v>6763671.4299999997</v>
      </c>
      <c r="M140" s="87">
        <v>12230800.5</v>
      </c>
      <c r="N140" s="87">
        <v>4076933.5</v>
      </c>
      <c r="O140" s="87">
        <v>4376472.5</v>
      </c>
      <c r="P140" s="87">
        <v>299539</v>
      </c>
      <c r="Q140" s="84">
        <v>7.3471642350801165</v>
      </c>
      <c r="R140" s="83" t="s">
        <v>2910</v>
      </c>
    </row>
    <row r="141" spans="1:18" ht="18" hidden="1" customHeight="1">
      <c r="A141" s="82">
        <v>44227</v>
      </c>
      <c r="B141" s="83" t="s">
        <v>2907</v>
      </c>
      <c r="C141" s="84">
        <v>4</v>
      </c>
      <c r="D141" s="83" t="s">
        <v>16</v>
      </c>
      <c r="E141" s="83" t="s">
        <v>2019</v>
      </c>
      <c r="F141" s="83" t="s">
        <v>465</v>
      </c>
      <c r="G141" s="83" t="s">
        <v>1613</v>
      </c>
      <c r="H141" s="83" t="s">
        <v>2839</v>
      </c>
      <c r="I141" s="83" t="s">
        <v>2908</v>
      </c>
      <c r="J141" s="92" t="s">
        <v>2825</v>
      </c>
      <c r="K141" s="90" t="s">
        <v>2826</v>
      </c>
      <c r="L141" s="87">
        <v>1356642.36</v>
      </c>
      <c r="M141" s="87">
        <v>2684313.54</v>
      </c>
      <c r="N141" s="87">
        <v>894771.18</v>
      </c>
      <c r="O141" s="87">
        <v>716771.41</v>
      </c>
      <c r="P141" s="87">
        <v>-177999.77</v>
      </c>
      <c r="Q141" s="84">
        <v>-19.893328482037163</v>
      </c>
      <c r="R141" s="83" t="s">
        <v>2909</v>
      </c>
    </row>
    <row r="142" spans="1:18" ht="18" hidden="1" customHeight="1">
      <c r="A142" s="82">
        <v>44227</v>
      </c>
      <c r="B142" s="83" t="s">
        <v>2907</v>
      </c>
      <c r="C142" s="84">
        <v>4</v>
      </c>
      <c r="D142" s="83" t="s">
        <v>16</v>
      </c>
      <c r="E142" s="83" t="s">
        <v>2019</v>
      </c>
      <c r="F142" s="83" t="s">
        <v>465</v>
      </c>
      <c r="G142" s="83" t="s">
        <v>1613</v>
      </c>
      <c r="H142" s="83" t="s">
        <v>2839</v>
      </c>
      <c r="I142" s="83" t="s">
        <v>2908</v>
      </c>
      <c r="J142" s="92" t="s">
        <v>2827</v>
      </c>
      <c r="K142" s="90" t="s">
        <v>2828</v>
      </c>
      <c r="L142" s="87">
        <v>3170241.45</v>
      </c>
      <c r="M142" s="87">
        <v>6517834.0099999998</v>
      </c>
      <c r="N142" s="87">
        <v>2172611.3366666664</v>
      </c>
      <c r="O142" s="87">
        <v>2389890.75</v>
      </c>
      <c r="P142" s="87">
        <v>217279.41333333333</v>
      </c>
      <c r="Q142" s="84">
        <v>10.000841368465595</v>
      </c>
      <c r="R142" s="83" t="s">
        <v>2910</v>
      </c>
    </row>
    <row r="143" spans="1:18" ht="18" hidden="1" customHeight="1">
      <c r="A143" s="82">
        <v>44227</v>
      </c>
      <c r="B143" s="83" t="s">
        <v>2907</v>
      </c>
      <c r="C143" s="84">
        <v>4</v>
      </c>
      <c r="D143" s="83" t="s">
        <v>16</v>
      </c>
      <c r="E143" s="83" t="s">
        <v>2019</v>
      </c>
      <c r="F143" s="83" t="s">
        <v>465</v>
      </c>
      <c r="G143" s="83" t="s">
        <v>1613</v>
      </c>
      <c r="H143" s="83" t="s">
        <v>2839</v>
      </c>
      <c r="I143" s="83" t="s">
        <v>2908</v>
      </c>
      <c r="J143" s="92" t="s">
        <v>2829</v>
      </c>
      <c r="K143" s="90" t="s">
        <v>2830</v>
      </c>
      <c r="L143" s="87">
        <v>1019260.68</v>
      </c>
      <c r="M143" s="87">
        <v>1765300</v>
      </c>
      <c r="N143" s="87">
        <v>588433.33333333337</v>
      </c>
      <c r="O143" s="87">
        <v>516868.12</v>
      </c>
      <c r="P143" s="87">
        <v>-71565.213333333348</v>
      </c>
      <c r="Q143" s="84">
        <v>-12.161991729451085</v>
      </c>
      <c r="R143" s="83" t="s">
        <v>2909</v>
      </c>
    </row>
    <row r="144" spans="1:18" ht="18" hidden="1" customHeight="1">
      <c r="A144" s="82">
        <v>44227</v>
      </c>
      <c r="B144" s="83" t="s">
        <v>2907</v>
      </c>
      <c r="C144" s="84">
        <v>4</v>
      </c>
      <c r="D144" s="83" t="s">
        <v>16</v>
      </c>
      <c r="E144" s="83" t="s">
        <v>2019</v>
      </c>
      <c r="F144" s="83" t="s">
        <v>465</v>
      </c>
      <c r="G144" s="83" t="s">
        <v>1613</v>
      </c>
      <c r="H144" s="83" t="s">
        <v>2839</v>
      </c>
      <c r="I144" s="83" t="s">
        <v>2908</v>
      </c>
      <c r="J144" s="92" t="s">
        <v>2831</v>
      </c>
      <c r="K144" s="90" t="s">
        <v>2832</v>
      </c>
      <c r="L144" s="87">
        <v>1042355.08</v>
      </c>
      <c r="M144" s="87">
        <v>2180816.2000000002</v>
      </c>
      <c r="N144" s="87">
        <v>726938.7333333334</v>
      </c>
      <c r="O144" s="87">
        <v>796109</v>
      </c>
      <c r="P144" s="87">
        <v>69170.266666666677</v>
      </c>
      <c r="Q144" s="84">
        <v>9.5152814803925239</v>
      </c>
      <c r="R144" s="83" t="s">
        <v>2910</v>
      </c>
    </row>
    <row r="145" spans="1:18" ht="18" hidden="1" customHeight="1">
      <c r="A145" s="82">
        <v>44227</v>
      </c>
      <c r="B145" s="83" t="s">
        <v>2907</v>
      </c>
      <c r="C145" s="84">
        <v>4</v>
      </c>
      <c r="D145" s="83" t="s">
        <v>16</v>
      </c>
      <c r="E145" s="83" t="s">
        <v>2019</v>
      </c>
      <c r="F145" s="83" t="s">
        <v>465</v>
      </c>
      <c r="G145" s="83" t="s">
        <v>1613</v>
      </c>
      <c r="H145" s="83" t="s">
        <v>2839</v>
      </c>
      <c r="I145" s="83" t="s">
        <v>2908</v>
      </c>
      <c r="J145" s="92" t="s">
        <v>2833</v>
      </c>
      <c r="K145" s="90" t="s">
        <v>2834</v>
      </c>
      <c r="L145" s="87">
        <v>2966879.38</v>
      </c>
      <c r="M145" s="87">
        <v>5173731.72</v>
      </c>
      <c r="N145" s="87">
        <v>1724577.24</v>
      </c>
      <c r="O145" s="87">
        <v>1724577.24</v>
      </c>
      <c r="P145" s="87">
        <v>0</v>
      </c>
      <c r="Q145" s="84">
        <v>0</v>
      </c>
      <c r="R145" s="83" t="s">
        <v>2910</v>
      </c>
    </row>
    <row r="146" spans="1:18" ht="18" hidden="1" customHeight="1">
      <c r="A146" s="82">
        <v>44227</v>
      </c>
      <c r="B146" s="83" t="s">
        <v>2907</v>
      </c>
      <c r="C146" s="84">
        <v>4</v>
      </c>
      <c r="D146" s="83" t="s">
        <v>16</v>
      </c>
      <c r="E146" s="83" t="s">
        <v>2019</v>
      </c>
      <c r="F146" s="83" t="s">
        <v>465</v>
      </c>
      <c r="G146" s="83" t="s">
        <v>1613</v>
      </c>
      <c r="H146" s="83" t="s">
        <v>2839</v>
      </c>
      <c r="I146" s="83" t="s">
        <v>2908</v>
      </c>
      <c r="J146" s="92" t="s">
        <v>2835</v>
      </c>
      <c r="K146" s="90" t="s">
        <v>2836</v>
      </c>
      <c r="L146" s="87">
        <v>18893.39</v>
      </c>
      <c r="M146" s="87">
        <v>52304.87</v>
      </c>
      <c r="N146" s="87">
        <v>17434.956666666669</v>
      </c>
      <c r="O146" s="87">
        <v>4814.59</v>
      </c>
      <c r="P146" s="87">
        <v>-12620.366666666667</v>
      </c>
      <c r="Q146" s="84">
        <v>-72.385420325105486</v>
      </c>
      <c r="R146" s="83" t="s">
        <v>2909</v>
      </c>
    </row>
    <row r="147" spans="1:18" ht="18" hidden="1" customHeight="1">
      <c r="A147" s="82">
        <v>44227</v>
      </c>
      <c r="B147" s="83" t="s">
        <v>2907</v>
      </c>
      <c r="C147" s="84">
        <v>4</v>
      </c>
      <c r="D147" s="83" t="s">
        <v>16</v>
      </c>
      <c r="E147" s="83" t="s">
        <v>2019</v>
      </c>
      <c r="F147" s="83" t="s">
        <v>465</v>
      </c>
      <c r="G147" s="83" t="s">
        <v>1613</v>
      </c>
      <c r="H147" s="83" t="s">
        <v>2839</v>
      </c>
      <c r="I147" s="83" t="s">
        <v>2908</v>
      </c>
      <c r="J147" s="92" t="s">
        <v>2837</v>
      </c>
      <c r="K147" s="90" t="s">
        <v>2838</v>
      </c>
      <c r="L147" s="87">
        <v>3135086.46</v>
      </c>
      <c r="M147" s="87">
        <v>5288427.6500000004</v>
      </c>
      <c r="N147" s="87">
        <v>1762809.2166666666</v>
      </c>
      <c r="O147" s="87">
        <v>2329892.25</v>
      </c>
      <c r="P147" s="87">
        <v>567083.03333333333</v>
      </c>
      <c r="Q147" s="84">
        <v>32.169280031655532</v>
      </c>
      <c r="R147" s="83" t="s">
        <v>2910</v>
      </c>
    </row>
    <row r="148" spans="1:18" ht="18" hidden="1" customHeight="1">
      <c r="A148" s="82">
        <v>44227</v>
      </c>
      <c r="B148" s="83" t="s">
        <v>2907</v>
      </c>
      <c r="C148" s="84">
        <v>4</v>
      </c>
      <c r="D148" s="83" t="s">
        <v>16</v>
      </c>
      <c r="E148" s="83" t="s">
        <v>2019</v>
      </c>
      <c r="F148" s="83" t="s">
        <v>465</v>
      </c>
      <c r="G148" s="83" t="s">
        <v>1613</v>
      </c>
      <c r="H148" s="83" t="s">
        <v>2839</v>
      </c>
      <c r="I148" s="83" t="s">
        <v>2908</v>
      </c>
      <c r="J148" s="92" t="s">
        <v>2872</v>
      </c>
      <c r="K148" s="90" t="s">
        <v>2873</v>
      </c>
      <c r="L148" s="87">
        <v>0</v>
      </c>
      <c r="M148" s="88"/>
      <c r="N148" s="88"/>
      <c r="O148" s="87">
        <v>0</v>
      </c>
      <c r="P148" s="88"/>
      <c r="Q148" s="85"/>
      <c r="R148" s="83" t="s">
        <v>2916</v>
      </c>
    </row>
    <row r="149" spans="1:18" ht="18" hidden="1" customHeight="1">
      <c r="A149" s="82">
        <v>44227</v>
      </c>
      <c r="B149" s="83" t="s">
        <v>2907</v>
      </c>
      <c r="C149" s="84">
        <v>4</v>
      </c>
      <c r="D149" s="83" t="s">
        <v>16</v>
      </c>
      <c r="E149" s="83" t="s">
        <v>2019</v>
      </c>
      <c r="F149" s="83" t="s">
        <v>465</v>
      </c>
      <c r="G149" s="83" t="s">
        <v>1613</v>
      </c>
      <c r="H149" s="83" t="s">
        <v>2911</v>
      </c>
      <c r="I149" s="83" t="s">
        <v>1944</v>
      </c>
      <c r="J149" s="96" t="s">
        <v>2852</v>
      </c>
      <c r="K149" s="90" t="s">
        <v>2912</v>
      </c>
      <c r="L149" s="87">
        <v>15303642.99</v>
      </c>
      <c r="M149" s="87">
        <v>15303642.99</v>
      </c>
      <c r="N149" s="87">
        <v>5101214.33</v>
      </c>
      <c r="O149" s="87">
        <v>23243844.009999979</v>
      </c>
      <c r="P149" s="87">
        <v>18142629.68</v>
      </c>
      <c r="Q149" s="84">
        <v>355.65315445195182</v>
      </c>
      <c r="R149" s="83" t="s">
        <v>2909</v>
      </c>
    </row>
    <row r="150" spans="1:18" ht="18" hidden="1" customHeight="1">
      <c r="A150" s="82">
        <v>44227</v>
      </c>
      <c r="B150" s="83" t="s">
        <v>2907</v>
      </c>
      <c r="C150" s="84">
        <v>4</v>
      </c>
      <c r="D150" s="83" t="s">
        <v>16</v>
      </c>
      <c r="E150" s="83" t="s">
        <v>2019</v>
      </c>
      <c r="F150" s="83" t="s">
        <v>465</v>
      </c>
      <c r="G150" s="83" t="s">
        <v>1613</v>
      </c>
      <c r="H150" s="83" t="s">
        <v>2913</v>
      </c>
      <c r="I150" s="83" t="s">
        <v>1944</v>
      </c>
      <c r="J150" s="96" t="s">
        <v>2853</v>
      </c>
      <c r="K150" s="90" t="s">
        <v>2914</v>
      </c>
      <c r="L150" s="87">
        <v>21362622.5</v>
      </c>
      <c r="M150" s="87">
        <v>21362622.5</v>
      </c>
      <c r="N150" s="87">
        <v>7120874.166666667</v>
      </c>
      <c r="O150" s="87">
        <v>33334556.640000001</v>
      </c>
      <c r="P150" s="87">
        <v>26213682.473333333</v>
      </c>
      <c r="Q150" s="84">
        <v>368.1245007255078</v>
      </c>
      <c r="R150" s="83" t="s">
        <v>2909</v>
      </c>
    </row>
    <row r="151" spans="1:18" ht="18" hidden="1" customHeight="1">
      <c r="A151" s="82">
        <v>44227</v>
      </c>
      <c r="B151" s="83" t="s">
        <v>2907</v>
      </c>
      <c r="C151" s="84">
        <v>4</v>
      </c>
      <c r="D151" s="83" t="s">
        <v>16</v>
      </c>
      <c r="E151" s="83" t="s">
        <v>2019</v>
      </c>
      <c r="F151" s="83" t="s">
        <v>465</v>
      </c>
      <c r="G151" s="83" t="s">
        <v>1613</v>
      </c>
      <c r="H151" s="83" t="s">
        <v>2913</v>
      </c>
      <c r="I151" s="83" t="s">
        <v>1944</v>
      </c>
      <c r="J151" s="96" t="s">
        <v>2854</v>
      </c>
      <c r="K151" s="90" t="s">
        <v>2915</v>
      </c>
      <c r="L151" s="87">
        <v>15454397.6</v>
      </c>
      <c r="M151" s="87">
        <v>-15454397.6</v>
      </c>
      <c r="N151" s="87">
        <v>-5151465.8666666662</v>
      </c>
      <c r="O151" s="87">
        <v>-20730935.719999999</v>
      </c>
      <c r="P151" s="87">
        <v>-15579469.853333334</v>
      </c>
      <c r="Q151" s="84">
        <v>302.42789638076863</v>
      </c>
      <c r="R151" s="83" t="s">
        <v>2909</v>
      </c>
    </row>
    <row r="152" spans="1:18" ht="18" hidden="1" customHeight="1">
      <c r="A152" s="82">
        <v>44227</v>
      </c>
      <c r="B152" s="83" t="s">
        <v>2907</v>
      </c>
      <c r="C152" s="84">
        <v>4</v>
      </c>
      <c r="D152" s="83" t="s">
        <v>16</v>
      </c>
      <c r="E152" s="83" t="s">
        <v>2019</v>
      </c>
      <c r="F152" s="83" t="s">
        <v>467</v>
      </c>
      <c r="G152" s="83" t="s">
        <v>468</v>
      </c>
      <c r="H152" s="83" t="s">
        <v>2811</v>
      </c>
      <c r="I152" s="83" t="s">
        <v>2908</v>
      </c>
      <c r="J152" s="96" t="s">
        <v>2790</v>
      </c>
      <c r="K152" s="90" t="s">
        <v>2791</v>
      </c>
      <c r="L152" s="87">
        <v>10501910.050000001</v>
      </c>
      <c r="M152" s="87">
        <v>27795000</v>
      </c>
      <c r="N152" s="87">
        <v>9265000</v>
      </c>
      <c r="O152" s="87">
        <v>10881713.130000005</v>
      </c>
      <c r="P152" s="87">
        <v>1616713.13</v>
      </c>
      <c r="Q152" s="84">
        <v>17.449683000539665</v>
      </c>
      <c r="R152" s="83" t="s">
        <v>2909</v>
      </c>
    </row>
    <row r="153" spans="1:18" ht="18" hidden="1" customHeight="1">
      <c r="A153" s="82">
        <v>44227</v>
      </c>
      <c r="B153" s="83" t="s">
        <v>2907</v>
      </c>
      <c r="C153" s="84">
        <v>4</v>
      </c>
      <c r="D153" s="83" t="s">
        <v>16</v>
      </c>
      <c r="E153" s="83" t="s">
        <v>2019</v>
      </c>
      <c r="F153" s="83" t="s">
        <v>467</v>
      </c>
      <c r="G153" s="83" t="s">
        <v>468</v>
      </c>
      <c r="H153" s="83" t="s">
        <v>2811</v>
      </c>
      <c r="I153" s="83" t="s">
        <v>2908</v>
      </c>
      <c r="J153" s="96" t="s">
        <v>2792</v>
      </c>
      <c r="K153" s="90" t="s">
        <v>2793</v>
      </c>
      <c r="L153" s="87">
        <v>42027.19</v>
      </c>
      <c r="M153" s="87">
        <v>120000</v>
      </c>
      <c r="N153" s="87">
        <v>40000</v>
      </c>
      <c r="O153" s="87">
        <v>57150</v>
      </c>
      <c r="P153" s="87">
        <v>17150</v>
      </c>
      <c r="Q153" s="84">
        <v>42.875</v>
      </c>
      <c r="R153" s="83" t="s">
        <v>2909</v>
      </c>
    </row>
    <row r="154" spans="1:18" ht="18" hidden="1" customHeight="1">
      <c r="A154" s="82">
        <v>44227</v>
      </c>
      <c r="B154" s="83" t="s">
        <v>2907</v>
      </c>
      <c r="C154" s="84">
        <v>4</v>
      </c>
      <c r="D154" s="83" t="s">
        <v>16</v>
      </c>
      <c r="E154" s="83" t="s">
        <v>2019</v>
      </c>
      <c r="F154" s="83" t="s">
        <v>467</v>
      </c>
      <c r="G154" s="83" t="s">
        <v>468</v>
      </c>
      <c r="H154" s="83" t="s">
        <v>2811</v>
      </c>
      <c r="I154" s="83" t="s">
        <v>2908</v>
      </c>
      <c r="J154" s="96" t="s">
        <v>2794</v>
      </c>
      <c r="K154" s="90" t="s">
        <v>2795</v>
      </c>
      <c r="L154" s="87">
        <v>20258.59</v>
      </c>
      <c r="M154" s="87">
        <v>50000</v>
      </c>
      <c r="N154" s="87">
        <v>16666.666666666668</v>
      </c>
      <c r="O154" s="87">
        <v>32695</v>
      </c>
      <c r="P154" s="87">
        <v>16028.333333333332</v>
      </c>
      <c r="Q154" s="84">
        <v>96.17</v>
      </c>
      <c r="R154" s="83" t="s">
        <v>2909</v>
      </c>
    </row>
    <row r="155" spans="1:18" ht="18" hidden="1" customHeight="1">
      <c r="A155" s="82">
        <v>44227</v>
      </c>
      <c r="B155" s="83" t="s">
        <v>2907</v>
      </c>
      <c r="C155" s="84">
        <v>4</v>
      </c>
      <c r="D155" s="83" t="s">
        <v>16</v>
      </c>
      <c r="E155" s="83" t="s">
        <v>2019</v>
      </c>
      <c r="F155" s="83" t="s">
        <v>467</v>
      </c>
      <c r="G155" s="83" t="s">
        <v>468</v>
      </c>
      <c r="H155" s="83" t="s">
        <v>2811</v>
      </c>
      <c r="I155" s="83" t="s">
        <v>2908</v>
      </c>
      <c r="J155" s="96" t="s">
        <v>2865</v>
      </c>
      <c r="K155" s="90" t="s">
        <v>2796</v>
      </c>
      <c r="L155" s="87">
        <v>143044.19</v>
      </c>
      <c r="M155" s="87">
        <v>515000</v>
      </c>
      <c r="N155" s="87">
        <v>171666.66666666669</v>
      </c>
      <c r="O155" s="87">
        <v>123263</v>
      </c>
      <c r="P155" s="87">
        <v>-48403.666666666672</v>
      </c>
      <c r="Q155" s="84">
        <v>-28.196310679611649</v>
      </c>
      <c r="R155" s="83" t="s">
        <v>2910</v>
      </c>
    </row>
    <row r="156" spans="1:18" ht="18" hidden="1" customHeight="1">
      <c r="A156" s="82">
        <v>44227</v>
      </c>
      <c r="B156" s="83" t="s">
        <v>2907</v>
      </c>
      <c r="C156" s="84">
        <v>4</v>
      </c>
      <c r="D156" s="83" t="s">
        <v>16</v>
      </c>
      <c r="E156" s="83" t="s">
        <v>2019</v>
      </c>
      <c r="F156" s="83" t="s">
        <v>467</v>
      </c>
      <c r="G156" s="83" t="s">
        <v>468</v>
      </c>
      <c r="H156" s="83" t="s">
        <v>2811</v>
      </c>
      <c r="I156" s="83" t="s">
        <v>2908</v>
      </c>
      <c r="J156" s="96" t="s">
        <v>2797</v>
      </c>
      <c r="K156" s="90" t="s">
        <v>2798</v>
      </c>
      <c r="L156" s="87">
        <v>1251140.3500000001</v>
      </c>
      <c r="M156" s="87">
        <v>4050000</v>
      </c>
      <c r="N156" s="87">
        <v>1350000</v>
      </c>
      <c r="O156" s="87">
        <v>1046206.47</v>
      </c>
      <c r="P156" s="87">
        <v>-303793.53000000003</v>
      </c>
      <c r="Q156" s="84">
        <v>-22.503224444444442</v>
      </c>
      <c r="R156" s="83" t="s">
        <v>2910</v>
      </c>
    </row>
    <row r="157" spans="1:18" ht="18" hidden="1" customHeight="1">
      <c r="A157" s="82">
        <v>44227</v>
      </c>
      <c r="B157" s="83" t="s">
        <v>2907</v>
      </c>
      <c r="C157" s="84">
        <v>4</v>
      </c>
      <c r="D157" s="83" t="s">
        <v>16</v>
      </c>
      <c r="E157" s="83" t="s">
        <v>2019</v>
      </c>
      <c r="F157" s="83" t="s">
        <v>467</v>
      </c>
      <c r="G157" s="83" t="s">
        <v>468</v>
      </c>
      <c r="H157" s="83" t="s">
        <v>2811</v>
      </c>
      <c r="I157" s="83" t="s">
        <v>2908</v>
      </c>
      <c r="J157" s="96" t="s">
        <v>2799</v>
      </c>
      <c r="K157" s="90" t="s">
        <v>2800</v>
      </c>
      <c r="L157" s="87">
        <v>337513.98</v>
      </c>
      <c r="M157" s="87">
        <v>760000</v>
      </c>
      <c r="N157" s="87">
        <v>253333.33333333337</v>
      </c>
      <c r="O157" s="87">
        <v>218300.35</v>
      </c>
      <c r="P157" s="87">
        <v>-35032.983333333337</v>
      </c>
      <c r="Q157" s="84">
        <v>-13.828809210526314</v>
      </c>
      <c r="R157" s="83" t="s">
        <v>2910</v>
      </c>
    </row>
    <row r="158" spans="1:18" ht="18" hidden="1" customHeight="1">
      <c r="A158" s="82">
        <v>44227</v>
      </c>
      <c r="B158" s="83" t="s">
        <v>2907</v>
      </c>
      <c r="C158" s="84">
        <v>4</v>
      </c>
      <c r="D158" s="83" t="s">
        <v>16</v>
      </c>
      <c r="E158" s="83" t="s">
        <v>2019</v>
      </c>
      <c r="F158" s="83" t="s">
        <v>467</v>
      </c>
      <c r="G158" s="83" t="s">
        <v>468</v>
      </c>
      <c r="H158" s="83" t="s">
        <v>2811</v>
      </c>
      <c r="I158" s="83" t="s">
        <v>2908</v>
      </c>
      <c r="J158" s="96" t="s">
        <v>2801</v>
      </c>
      <c r="K158" s="90" t="s">
        <v>2802</v>
      </c>
      <c r="L158" s="87">
        <v>366.59</v>
      </c>
      <c r="M158" s="87">
        <v>5000</v>
      </c>
      <c r="N158" s="87">
        <v>1666.6666666666665</v>
      </c>
      <c r="O158" s="87">
        <v>14350.5</v>
      </c>
      <c r="P158" s="87">
        <v>12683.833333333334</v>
      </c>
      <c r="Q158" s="84">
        <v>761.03</v>
      </c>
      <c r="R158" s="83" t="s">
        <v>2909</v>
      </c>
    </row>
    <row r="159" spans="1:18" ht="18" hidden="1" customHeight="1">
      <c r="A159" s="82">
        <v>44227</v>
      </c>
      <c r="B159" s="83" t="s">
        <v>2907</v>
      </c>
      <c r="C159" s="84">
        <v>4</v>
      </c>
      <c r="D159" s="83" t="s">
        <v>16</v>
      </c>
      <c r="E159" s="83" t="s">
        <v>2019</v>
      </c>
      <c r="F159" s="83" t="s">
        <v>467</v>
      </c>
      <c r="G159" s="83" t="s">
        <v>468</v>
      </c>
      <c r="H159" s="83" t="s">
        <v>2811</v>
      </c>
      <c r="I159" s="83" t="s">
        <v>2908</v>
      </c>
      <c r="J159" s="96" t="s">
        <v>2803</v>
      </c>
      <c r="K159" s="90" t="s">
        <v>2804</v>
      </c>
      <c r="L159" s="87">
        <v>780727.03</v>
      </c>
      <c r="M159" s="87">
        <v>2270000</v>
      </c>
      <c r="N159" s="87">
        <v>756666.66666666674</v>
      </c>
      <c r="O159" s="87">
        <v>658314.49</v>
      </c>
      <c r="P159" s="87">
        <v>-98352.176666666666</v>
      </c>
      <c r="Q159" s="84">
        <v>-12.99808502202643</v>
      </c>
      <c r="R159" s="83" t="s">
        <v>2910</v>
      </c>
    </row>
    <row r="160" spans="1:18" ht="18" hidden="1" customHeight="1">
      <c r="A160" s="82">
        <v>44227</v>
      </c>
      <c r="B160" s="83" t="s">
        <v>2907</v>
      </c>
      <c r="C160" s="84">
        <v>4</v>
      </c>
      <c r="D160" s="83" t="s">
        <v>16</v>
      </c>
      <c r="E160" s="83" t="s">
        <v>2019</v>
      </c>
      <c r="F160" s="83" t="s">
        <v>467</v>
      </c>
      <c r="G160" s="83" t="s">
        <v>468</v>
      </c>
      <c r="H160" s="83" t="s">
        <v>2811</v>
      </c>
      <c r="I160" s="83" t="s">
        <v>2908</v>
      </c>
      <c r="J160" s="96" t="s">
        <v>2805</v>
      </c>
      <c r="K160" s="90" t="s">
        <v>2806</v>
      </c>
      <c r="L160" s="87">
        <v>12569986.699999999</v>
      </c>
      <c r="M160" s="87">
        <v>37461360</v>
      </c>
      <c r="N160" s="87">
        <v>12487120</v>
      </c>
      <c r="O160" s="87">
        <v>11540660</v>
      </c>
      <c r="P160" s="87">
        <v>-946460</v>
      </c>
      <c r="Q160" s="84">
        <v>-7.5794899063995542</v>
      </c>
      <c r="R160" s="83" t="s">
        <v>2910</v>
      </c>
    </row>
    <row r="161" spans="1:18" ht="18" hidden="1" customHeight="1">
      <c r="A161" s="82">
        <v>44227</v>
      </c>
      <c r="B161" s="83" t="s">
        <v>2907</v>
      </c>
      <c r="C161" s="84">
        <v>4</v>
      </c>
      <c r="D161" s="83" t="s">
        <v>16</v>
      </c>
      <c r="E161" s="83" t="s">
        <v>2019</v>
      </c>
      <c r="F161" s="83" t="s">
        <v>467</v>
      </c>
      <c r="G161" s="83" t="s">
        <v>468</v>
      </c>
      <c r="H161" s="83" t="s">
        <v>2811</v>
      </c>
      <c r="I161" s="83" t="s">
        <v>2908</v>
      </c>
      <c r="J161" s="96" t="s">
        <v>2807</v>
      </c>
      <c r="K161" s="90" t="s">
        <v>2808</v>
      </c>
      <c r="L161" s="87">
        <v>1409706.29</v>
      </c>
      <c r="M161" s="87">
        <v>4160000</v>
      </c>
      <c r="N161" s="87">
        <v>1386666.6666666665</v>
      </c>
      <c r="O161" s="87">
        <v>1039067.29</v>
      </c>
      <c r="P161" s="87">
        <v>-347599.37666666665</v>
      </c>
      <c r="Q161" s="84">
        <v>-25.067262740384614</v>
      </c>
      <c r="R161" s="83" t="s">
        <v>2910</v>
      </c>
    </row>
    <row r="162" spans="1:18" ht="18" hidden="1" customHeight="1">
      <c r="A162" s="82">
        <v>44227</v>
      </c>
      <c r="B162" s="83" t="s">
        <v>2907</v>
      </c>
      <c r="C162" s="84">
        <v>4</v>
      </c>
      <c r="D162" s="83" t="s">
        <v>16</v>
      </c>
      <c r="E162" s="83" t="s">
        <v>2019</v>
      </c>
      <c r="F162" s="83" t="s">
        <v>467</v>
      </c>
      <c r="G162" s="83" t="s">
        <v>468</v>
      </c>
      <c r="H162" s="83" t="s">
        <v>2811</v>
      </c>
      <c r="I162" s="83" t="s">
        <v>2908</v>
      </c>
      <c r="J162" s="96" t="s">
        <v>2870</v>
      </c>
      <c r="K162" s="90" t="s">
        <v>2871</v>
      </c>
      <c r="L162" s="87">
        <v>0</v>
      </c>
      <c r="M162" s="87">
        <v>0</v>
      </c>
      <c r="N162" s="87">
        <v>0</v>
      </c>
      <c r="O162" s="87">
        <v>0</v>
      </c>
      <c r="P162" s="87">
        <v>0</v>
      </c>
      <c r="Q162" s="85"/>
      <c r="R162" s="83" t="s">
        <v>2909</v>
      </c>
    </row>
    <row r="163" spans="1:18" ht="18" hidden="1" customHeight="1">
      <c r="A163" s="82">
        <v>44227</v>
      </c>
      <c r="B163" s="83" t="s">
        <v>2907</v>
      </c>
      <c r="C163" s="84">
        <v>4</v>
      </c>
      <c r="D163" s="83" t="s">
        <v>16</v>
      </c>
      <c r="E163" s="83" t="s">
        <v>2019</v>
      </c>
      <c r="F163" s="83" t="s">
        <v>467</v>
      </c>
      <c r="G163" s="83" t="s">
        <v>468</v>
      </c>
      <c r="H163" s="83" t="s">
        <v>2811</v>
      </c>
      <c r="I163" s="83" t="s">
        <v>2908</v>
      </c>
      <c r="J163" s="96" t="s">
        <v>2809</v>
      </c>
      <c r="K163" s="90" t="s">
        <v>2810</v>
      </c>
      <c r="L163" s="87">
        <v>579924.42000000004</v>
      </c>
      <c r="M163" s="87">
        <v>4086100</v>
      </c>
      <c r="N163" s="87">
        <v>1362033.3333333335</v>
      </c>
      <c r="O163" s="87">
        <v>2691100</v>
      </c>
      <c r="P163" s="87">
        <v>1329066.6666666667</v>
      </c>
      <c r="Q163" s="84">
        <v>97.579599128753571</v>
      </c>
      <c r="R163" s="83" t="s">
        <v>2909</v>
      </c>
    </row>
    <row r="164" spans="1:18" ht="18" hidden="1" customHeight="1">
      <c r="A164" s="82">
        <v>44227</v>
      </c>
      <c r="B164" s="83" t="s">
        <v>2907</v>
      </c>
      <c r="C164" s="84">
        <v>4</v>
      </c>
      <c r="D164" s="83" t="s">
        <v>16</v>
      </c>
      <c r="E164" s="83" t="s">
        <v>2019</v>
      </c>
      <c r="F164" s="83" t="s">
        <v>467</v>
      </c>
      <c r="G164" s="83" t="s">
        <v>468</v>
      </c>
      <c r="H164" s="83" t="s">
        <v>2839</v>
      </c>
      <c r="I164" s="83" t="s">
        <v>2908</v>
      </c>
      <c r="J164" s="97" t="s">
        <v>2812</v>
      </c>
      <c r="K164" s="90" t="s">
        <v>2813</v>
      </c>
      <c r="L164" s="87">
        <v>1202581.71</v>
      </c>
      <c r="M164" s="87">
        <v>6000000</v>
      </c>
      <c r="N164" s="87">
        <v>2000000</v>
      </c>
      <c r="O164" s="87">
        <v>946357.23</v>
      </c>
      <c r="P164" s="87">
        <v>-1053642.77</v>
      </c>
      <c r="Q164" s="84">
        <v>-52.682138500000001</v>
      </c>
      <c r="R164" s="83" t="s">
        <v>2909</v>
      </c>
    </row>
    <row r="165" spans="1:18" ht="18" hidden="1" customHeight="1">
      <c r="A165" s="82">
        <v>44227</v>
      </c>
      <c r="B165" s="83" t="s">
        <v>2907</v>
      </c>
      <c r="C165" s="84">
        <v>4</v>
      </c>
      <c r="D165" s="83" t="s">
        <v>16</v>
      </c>
      <c r="E165" s="83" t="s">
        <v>2019</v>
      </c>
      <c r="F165" s="83" t="s">
        <v>467</v>
      </c>
      <c r="G165" s="83" t="s">
        <v>468</v>
      </c>
      <c r="H165" s="83" t="s">
        <v>2839</v>
      </c>
      <c r="I165" s="83" t="s">
        <v>2908</v>
      </c>
      <c r="J165" s="97" t="s">
        <v>2814</v>
      </c>
      <c r="K165" s="90" t="s">
        <v>2815</v>
      </c>
      <c r="L165" s="87">
        <v>428670.82</v>
      </c>
      <c r="M165" s="87">
        <v>1500000</v>
      </c>
      <c r="N165" s="87">
        <v>500000</v>
      </c>
      <c r="O165" s="87">
        <v>300229</v>
      </c>
      <c r="P165" s="87">
        <v>-199771</v>
      </c>
      <c r="Q165" s="84">
        <v>-39.9542</v>
      </c>
      <c r="R165" s="83" t="s">
        <v>2909</v>
      </c>
    </row>
    <row r="166" spans="1:18" ht="18" hidden="1" customHeight="1">
      <c r="A166" s="82">
        <v>44227</v>
      </c>
      <c r="B166" s="83" t="s">
        <v>2907</v>
      </c>
      <c r="C166" s="84">
        <v>4</v>
      </c>
      <c r="D166" s="83" t="s">
        <v>16</v>
      </c>
      <c r="E166" s="83" t="s">
        <v>2019</v>
      </c>
      <c r="F166" s="83" t="s">
        <v>467</v>
      </c>
      <c r="G166" s="83" t="s">
        <v>468</v>
      </c>
      <c r="H166" s="83" t="s">
        <v>2839</v>
      </c>
      <c r="I166" s="83" t="s">
        <v>2908</v>
      </c>
      <c r="J166" s="97" t="s">
        <v>2816</v>
      </c>
      <c r="K166" s="90" t="s">
        <v>2817</v>
      </c>
      <c r="L166" s="87">
        <v>197705.9</v>
      </c>
      <c r="M166" s="87">
        <v>400000</v>
      </c>
      <c r="N166" s="87">
        <v>133333.33333333334</v>
      </c>
      <c r="O166" s="87">
        <v>107758.02</v>
      </c>
      <c r="P166" s="87">
        <v>-25575.313333333335</v>
      </c>
      <c r="Q166" s="84">
        <v>-19.181484999999999</v>
      </c>
      <c r="R166" s="83" t="s">
        <v>2909</v>
      </c>
    </row>
    <row r="167" spans="1:18" ht="18" hidden="1" customHeight="1">
      <c r="A167" s="82">
        <v>44227</v>
      </c>
      <c r="B167" s="83" t="s">
        <v>2907</v>
      </c>
      <c r="C167" s="84">
        <v>4</v>
      </c>
      <c r="D167" s="83" t="s">
        <v>16</v>
      </c>
      <c r="E167" s="83" t="s">
        <v>2019</v>
      </c>
      <c r="F167" s="83" t="s">
        <v>467</v>
      </c>
      <c r="G167" s="83" t="s">
        <v>468</v>
      </c>
      <c r="H167" s="83" t="s">
        <v>2839</v>
      </c>
      <c r="I167" s="83" t="s">
        <v>2908</v>
      </c>
      <c r="J167" s="97" t="s">
        <v>2818</v>
      </c>
      <c r="K167" s="90" t="s">
        <v>2819</v>
      </c>
      <c r="L167" s="87">
        <v>972632.8</v>
      </c>
      <c r="M167" s="87">
        <v>2700000</v>
      </c>
      <c r="N167" s="87">
        <v>900000</v>
      </c>
      <c r="O167" s="87">
        <v>682198.52</v>
      </c>
      <c r="P167" s="87">
        <v>-217801.48</v>
      </c>
      <c r="Q167" s="84">
        <v>-24.200164444444443</v>
      </c>
      <c r="R167" s="83" t="s">
        <v>2909</v>
      </c>
    </row>
    <row r="168" spans="1:18" ht="18" hidden="1" customHeight="1">
      <c r="A168" s="82">
        <v>44227</v>
      </c>
      <c r="B168" s="83" t="s">
        <v>2907</v>
      </c>
      <c r="C168" s="84">
        <v>4</v>
      </c>
      <c r="D168" s="83" t="s">
        <v>16</v>
      </c>
      <c r="E168" s="83" t="s">
        <v>2019</v>
      </c>
      <c r="F168" s="83" t="s">
        <v>467</v>
      </c>
      <c r="G168" s="83" t="s">
        <v>468</v>
      </c>
      <c r="H168" s="83" t="s">
        <v>2839</v>
      </c>
      <c r="I168" s="83" t="s">
        <v>2908</v>
      </c>
      <c r="J168" s="97" t="s">
        <v>2820</v>
      </c>
      <c r="K168" s="90" t="s">
        <v>2821</v>
      </c>
      <c r="L168" s="87">
        <v>13957610.550000001</v>
      </c>
      <c r="M168" s="87">
        <v>37461360</v>
      </c>
      <c r="N168" s="87">
        <v>12487120</v>
      </c>
      <c r="O168" s="87">
        <v>11540660</v>
      </c>
      <c r="P168" s="87">
        <v>-946460</v>
      </c>
      <c r="Q168" s="84">
        <v>-7.5794899063995542</v>
      </c>
      <c r="R168" s="83" t="s">
        <v>2909</v>
      </c>
    </row>
    <row r="169" spans="1:18" ht="18" hidden="1" customHeight="1">
      <c r="A169" s="82">
        <v>44227</v>
      </c>
      <c r="B169" s="83" t="s">
        <v>2907</v>
      </c>
      <c r="C169" s="84">
        <v>4</v>
      </c>
      <c r="D169" s="83" t="s">
        <v>16</v>
      </c>
      <c r="E169" s="83" t="s">
        <v>2019</v>
      </c>
      <c r="F169" s="83" t="s">
        <v>467</v>
      </c>
      <c r="G169" s="83" t="s">
        <v>468</v>
      </c>
      <c r="H169" s="83" t="s">
        <v>2839</v>
      </c>
      <c r="I169" s="83" t="s">
        <v>2908</v>
      </c>
      <c r="J169" s="97" t="s">
        <v>2822</v>
      </c>
      <c r="K169" s="90" t="s">
        <v>2846</v>
      </c>
      <c r="L169" s="87">
        <v>1313992.96</v>
      </c>
      <c r="M169" s="87">
        <v>3166980</v>
      </c>
      <c r="N169" s="87">
        <v>1055660</v>
      </c>
      <c r="O169" s="87">
        <v>999580</v>
      </c>
      <c r="P169" s="87">
        <v>-56080</v>
      </c>
      <c r="Q169" s="84">
        <v>-5.3123164655286743</v>
      </c>
      <c r="R169" s="83" t="s">
        <v>2909</v>
      </c>
    </row>
    <row r="170" spans="1:18" ht="18" hidden="1" customHeight="1">
      <c r="A170" s="82">
        <v>44227</v>
      </c>
      <c r="B170" s="83" t="s">
        <v>2907</v>
      </c>
      <c r="C170" s="84">
        <v>4</v>
      </c>
      <c r="D170" s="83" t="s">
        <v>16</v>
      </c>
      <c r="E170" s="83" t="s">
        <v>2019</v>
      </c>
      <c r="F170" s="83" t="s">
        <v>467</v>
      </c>
      <c r="G170" s="83" t="s">
        <v>468</v>
      </c>
      <c r="H170" s="83" t="s">
        <v>2839</v>
      </c>
      <c r="I170" s="83" t="s">
        <v>2908</v>
      </c>
      <c r="J170" s="97" t="s">
        <v>2823</v>
      </c>
      <c r="K170" s="90" t="s">
        <v>2824</v>
      </c>
      <c r="L170" s="87">
        <v>2967074.91</v>
      </c>
      <c r="M170" s="87">
        <v>7764000</v>
      </c>
      <c r="N170" s="87">
        <v>2588000</v>
      </c>
      <c r="O170" s="87">
        <v>2592047.5</v>
      </c>
      <c r="P170" s="87">
        <v>4047.5</v>
      </c>
      <c r="Q170" s="84">
        <v>0.15639489953632149</v>
      </c>
      <c r="R170" s="83" t="s">
        <v>2910</v>
      </c>
    </row>
    <row r="171" spans="1:18" ht="18" hidden="1" customHeight="1">
      <c r="A171" s="82">
        <v>44227</v>
      </c>
      <c r="B171" s="83" t="s">
        <v>2907</v>
      </c>
      <c r="C171" s="84">
        <v>4</v>
      </c>
      <c r="D171" s="83" t="s">
        <v>16</v>
      </c>
      <c r="E171" s="83" t="s">
        <v>2019</v>
      </c>
      <c r="F171" s="83" t="s">
        <v>467</v>
      </c>
      <c r="G171" s="83" t="s">
        <v>468</v>
      </c>
      <c r="H171" s="83" t="s">
        <v>2839</v>
      </c>
      <c r="I171" s="83" t="s">
        <v>2908</v>
      </c>
      <c r="J171" s="97" t="s">
        <v>2825</v>
      </c>
      <c r="K171" s="90" t="s">
        <v>2826</v>
      </c>
      <c r="L171" s="87">
        <v>579575.62</v>
      </c>
      <c r="M171" s="87">
        <v>1546000</v>
      </c>
      <c r="N171" s="87">
        <v>515333.33333333337</v>
      </c>
      <c r="O171" s="87">
        <v>490287.92</v>
      </c>
      <c r="P171" s="87">
        <v>-25045.413333333334</v>
      </c>
      <c r="Q171" s="84">
        <v>-4.860041397153946</v>
      </c>
      <c r="R171" s="83" t="s">
        <v>2909</v>
      </c>
    </row>
    <row r="172" spans="1:18" ht="18" hidden="1" customHeight="1">
      <c r="A172" s="82">
        <v>44227</v>
      </c>
      <c r="B172" s="83" t="s">
        <v>2907</v>
      </c>
      <c r="C172" s="84">
        <v>4</v>
      </c>
      <c r="D172" s="83" t="s">
        <v>16</v>
      </c>
      <c r="E172" s="83" t="s">
        <v>2019</v>
      </c>
      <c r="F172" s="83" t="s">
        <v>467</v>
      </c>
      <c r="G172" s="83" t="s">
        <v>468</v>
      </c>
      <c r="H172" s="83" t="s">
        <v>2839</v>
      </c>
      <c r="I172" s="83" t="s">
        <v>2908</v>
      </c>
      <c r="J172" s="97" t="s">
        <v>2827</v>
      </c>
      <c r="K172" s="90" t="s">
        <v>2828</v>
      </c>
      <c r="L172" s="87">
        <v>759091.5</v>
      </c>
      <c r="M172" s="87">
        <v>5046300</v>
      </c>
      <c r="N172" s="87">
        <v>1682100</v>
      </c>
      <c r="O172" s="87">
        <v>808056.4</v>
      </c>
      <c r="P172" s="87">
        <v>-874043.6</v>
      </c>
      <c r="Q172" s="84">
        <v>-51.961452945722606</v>
      </c>
      <c r="R172" s="83" t="s">
        <v>2909</v>
      </c>
    </row>
    <row r="173" spans="1:18" ht="18" hidden="1" customHeight="1">
      <c r="A173" s="82">
        <v>44227</v>
      </c>
      <c r="B173" s="83" t="s">
        <v>2907</v>
      </c>
      <c r="C173" s="84">
        <v>4</v>
      </c>
      <c r="D173" s="83" t="s">
        <v>16</v>
      </c>
      <c r="E173" s="83" t="s">
        <v>2019</v>
      </c>
      <c r="F173" s="83" t="s">
        <v>467</v>
      </c>
      <c r="G173" s="83" t="s">
        <v>468</v>
      </c>
      <c r="H173" s="83" t="s">
        <v>2839</v>
      </c>
      <c r="I173" s="83" t="s">
        <v>2908</v>
      </c>
      <c r="J173" s="97" t="s">
        <v>2829</v>
      </c>
      <c r="K173" s="90" t="s">
        <v>2830</v>
      </c>
      <c r="L173" s="87">
        <v>611363.66</v>
      </c>
      <c r="M173" s="87">
        <v>1493500</v>
      </c>
      <c r="N173" s="87">
        <v>497833.33333333343</v>
      </c>
      <c r="O173" s="87">
        <v>402600.71</v>
      </c>
      <c r="P173" s="87">
        <v>-95232.623333333351</v>
      </c>
      <c r="Q173" s="84">
        <v>-19.129418814864412</v>
      </c>
      <c r="R173" s="83" t="s">
        <v>2909</v>
      </c>
    </row>
    <row r="174" spans="1:18" ht="18" hidden="1" customHeight="1">
      <c r="A174" s="82">
        <v>44227</v>
      </c>
      <c r="B174" s="83" t="s">
        <v>2907</v>
      </c>
      <c r="C174" s="84">
        <v>4</v>
      </c>
      <c r="D174" s="83" t="s">
        <v>16</v>
      </c>
      <c r="E174" s="83" t="s">
        <v>2019</v>
      </c>
      <c r="F174" s="83" t="s">
        <v>467</v>
      </c>
      <c r="G174" s="83" t="s">
        <v>468</v>
      </c>
      <c r="H174" s="83" t="s">
        <v>2839</v>
      </c>
      <c r="I174" s="83" t="s">
        <v>2908</v>
      </c>
      <c r="J174" s="97" t="s">
        <v>2831</v>
      </c>
      <c r="K174" s="90" t="s">
        <v>2832</v>
      </c>
      <c r="L174" s="87">
        <v>363725.24</v>
      </c>
      <c r="M174" s="87">
        <v>1617472</v>
      </c>
      <c r="N174" s="87">
        <v>539157.33333333337</v>
      </c>
      <c r="O174" s="87">
        <v>259067.49</v>
      </c>
      <c r="P174" s="87">
        <v>-280089.84333333338</v>
      </c>
      <c r="Q174" s="84">
        <v>-51.949556468365444</v>
      </c>
      <c r="R174" s="83" t="s">
        <v>2909</v>
      </c>
    </row>
    <row r="175" spans="1:18" ht="18" hidden="1" customHeight="1">
      <c r="A175" s="82">
        <v>44227</v>
      </c>
      <c r="B175" s="83" t="s">
        <v>2907</v>
      </c>
      <c r="C175" s="84">
        <v>4</v>
      </c>
      <c r="D175" s="83" t="s">
        <v>16</v>
      </c>
      <c r="E175" s="83" t="s">
        <v>2019</v>
      </c>
      <c r="F175" s="83" t="s">
        <v>467</v>
      </c>
      <c r="G175" s="83" t="s">
        <v>468</v>
      </c>
      <c r="H175" s="83" t="s">
        <v>2839</v>
      </c>
      <c r="I175" s="83" t="s">
        <v>2908</v>
      </c>
      <c r="J175" s="97" t="s">
        <v>2833</v>
      </c>
      <c r="K175" s="90" t="s">
        <v>2834</v>
      </c>
      <c r="L175" s="87">
        <v>1226405.77</v>
      </c>
      <c r="M175" s="87">
        <v>3270000</v>
      </c>
      <c r="N175" s="87">
        <v>1090000</v>
      </c>
      <c r="O175" s="87">
        <v>916982.54999999993</v>
      </c>
      <c r="P175" s="87">
        <v>-173017.45</v>
      </c>
      <c r="Q175" s="84">
        <v>-15.873160550458714</v>
      </c>
      <c r="R175" s="83" t="s">
        <v>2909</v>
      </c>
    </row>
    <row r="176" spans="1:18" ht="18" hidden="1" customHeight="1">
      <c r="A176" s="82">
        <v>44227</v>
      </c>
      <c r="B176" s="83" t="s">
        <v>2907</v>
      </c>
      <c r="C176" s="84">
        <v>4</v>
      </c>
      <c r="D176" s="83" t="s">
        <v>16</v>
      </c>
      <c r="E176" s="83" t="s">
        <v>2019</v>
      </c>
      <c r="F176" s="83" t="s">
        <v>467</v>
      </c>
      <c r="G176" s="83" t="s">
        <v>468</v>
      </c>
      <c r="H176" s="83" t="s">
        <v>2839</v>
      </c>
      <c r="I176" s="83" t="s">
        <v>2908</v>
      </c>
      <c r="J176" s="97" t="s">
        <v>2835</v>
      </c>
      <c r="K176" s="90" t="s">
        <v>2836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5"/>
      <c r="R176" s="83" t="s">
        <v>2910</v>
      </c>
    </row>
    <row r="177" spans="1:18" ht="18" hidden="1" customHeight="1">
      <c r="A177" s="82">
        <v>44227</v>
      </c>
      <c r="B177" s="83" t="s">
        <v>2907</v>
      </c>
      <c r="C177" s="84">
        <v>4</v>
      </c>
      <c r="D177" s="83" t="s">
        <v>16</v>
      </c>
      <c r="E177" s="83" t="s">
        <v>2019</v>
      </c>
      <c r="F177" s="83" t="s">
        <v>467</v>
      </c>
      <c r="G177" s="83" t="s">
        <v>468</v>
      </c>
      <c r="H177" s="83" t="s">
        <v>2839</v>
      </c>
      <c r="I177" s="83" t="s">
        <v>2908</v>
      </c>
      <c r="J177" s="97" t="s">
        <v>2837</v>
      </c>
      <c r="K177" s="90" t="s">
        <v>2838</v>
      </c>
      <c r="L177" s="87">
        <v>3056173.91</v>
      </c>
      <c r="M177" s="87">
        <v>7580000</v>
      </c>
      <c r="N177" s="87">
        <v>2526666.666666667</v>
      </c>
      <c r="O177" s="87">
        <v>1930258.71</v>
      </c>
      <c r="P177" s="87">
        <v>-596407.95666666667</v>
      </c>
      <c r="Q177" s="84">
        <v>-23.60453654353562</v>
      </c>
      <c r="R177" s="83" t="s">
        <v>2909</v>
      </c>
    </row>
    <row r="178" spans="1:18" ht="18" hidden="1" customHeight="1">
      <c r="A178" s="82">
        <v>44227</v>
      </c>
      <c r="B178" s="83" t="s">
        <v>2907</v>
      </c>
      <c r="C178" s="84">
        <v>4</v>
      </c>
      <c r="D178" s="83" t="s">
        <v>16</v>
      </c>
      <c r="E178" s="83" t="s">
        <v>2019</v>
      </c>
      <c r="F178" s="83" t="s">
        <v>467</v>
      </c>
      <c r="G178" s="83" t="s">
        <v>468</v>
      </c>
      <c r="H178" s="83" t="s">
        <v>2839</v>
      </c>
      <c r="I178" s="83" t="s">
        <v>2908</v>
      </c>
      <c r="J178" s="97" t="s">
        <v>2872</v>
      </c>
      <c r="K178" s="90" t="s">
        <v>2873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5"/>
      <c r="R178" s="83" t="s">
        <v>2910</v>
      </c>
    </row>
    <row r="179" spans="1:18" ht="18" hidden="1" customHeight="1">
      <c r="A179" s="82">
        <v>44227</v>
      </c>
      <c r="B179" s="83" t="s">
        <v>2907</v>
      </c>
      <c r="C179" s="84">
        <v>4</v>
      </c>
      <c r="D179" s="83" t="s">
        <v>16</v>
      </c>
      <c r="E179" s="83" t="s">
        <v>2019</v>
      </c>
      <c r="F179" s="83" t="s">
        <v>467</v>
      </c>
      <c r="G179" s="83" t="s">
        <v>468</v>
      </c>
      <c r="H179" s="83" t="s">
        <v>2911</v>
      </c>
      <c r="I179" s="83" t="s">
        <v>1944</v>
      </c>
      <c r="J179" s="95" t="s">
        <v>2852</v>
      </c>
      <c r="K179" s="90" t="s">
        <v>2912</v>
      </c>
      <c r="L179" s="87">
        <v>5321137.82</v>
      </c>
      <c r="M179" s="87">
        <v>5321137.82</v>
      </c>
      <c r="N179" s="87">
        <v>1773712.6066666667</v>
      </c>
      <c r="O179" s="87">
        <v>9811216.0000000037</v>
      </c>
      <c r="P179" s="87">
        <v>8037503.3933333335</v>
      </c>
      <c r="Q179" s="84">
        <v>453.14575558202705</v>
      </c>
      <c r="R179" s="83" t="s">
        <v>2909</v>
      </c>
    </row>
    <row r="180" spans="1:18" ht="18" hidden="1" customHeight="1">
      <c r="A180" s="82">
        <v>44227</v>
      </c>
      <c r="B180" s="83" t="s">
        <v>2907</v>
      </c>
      <c r="C180" s="84">
        <v>4</v>
      </c>
      <c r="D180" s="83" t="s">
        <v>16</v>
      </c>
      <c r="E180" s="83" t="s">
        <v>2019</v>
      </c>
      <c r="F180" s="83" t="s">
        <v>467</v>
      </c>
      <c r="G180" s="83" t="s">
        <v>468</v>
      </c>
      <c r="H180" s="83" t="s">
        <v>2913</v>
      </c>
      <c r="I180" s="83" t="s">
        <v>1944</v>
      </c>
      <c r="J180" s="95" t="s">
        <v>2853</v>
      </c>
      <c r="K180" s="90" t="s">
        <v>2914</v>
      </c>
      <c r="L180" s="87">
        <v>19021695.550000001</v>
      </c>
      <c r="M180" s="87">
        <v>19021695.550000001</v>
      </c>
      <c r="N180" s="87">
        <v>6340565.1833333336</v>
      </c>
      <c r="O180" s="87">
        <v>24880138</v>
      </c>
      <c r="P180" s="87">
        <v>18539572.816666666</v>
      </c>
      <c r="Q180" s="84">
        <v>292.39621832765584</v>
      </c>
      <c r="R180" s="83" t="s">
        <v>2909</v>
      </c>
    </row>
    <row r="181" spans="1:18" ht="18" hidden="1" customHeight="1">
      <c r="A181" s="82">
        <v>44227</v>
      </c>
      <c r="B181" s="83" t="s">
        <v>2907</v>
      </c>
      <c r="C181" s="84">
        <v>4</v>
      </c>
      <c r="D181" s="83" t="s">
        <v>16</v>
      </c>
      <c r="E181" s="83" t="s">
        <v>2019</v>
      </c>
      <c r="F181" s="83" t="s">
        <v>467</v>
      </c>
      <c r="G181" s="83" t="s">
        <v>468</v>
      </c>
      <c r="H181" s="83" t="s">
        <v>2913</v>
      </c>
      <c r="I181" s="83" t="s">
        <v>1944</v>
      </c>
      <c r="J181" s="95" t="s">
        <v>2854</v>
      </c>
      <c r="K181" s="90" t="s">
        <v>2915</v>
      </c>
      <c r="L181" s="87">
        <v>18420857.489999998</v>
      </c>
      <c r="M181" s="87">
        <v>-18420857.489999998</v>
      </c>
      <c r="N181" s="87">
        <v>-6140285.8300000001</v>
      </c>
      <c r="O181" s="87">
        <v>-20311606.600000001</v>
      </c>
      <c r="P181" s="87">
        <v>-14171320.77</v>
      </c>
      <c r="Q181" s="84">
        <v>230.79252598897335</v>
      </c>
      <c r="R181" s="83" t="s">
        <v>2909</v>
      </c>
    </row>
    <row r="182" spans="1:18" ht="18" hidden="1" customHeight="1">
      <c r="A182" s="82">
        <v>44227</v>
      </c>
      <c r="B182" s="83" t="s">
        <v>2907</v>
      </c>
      <c r="C182" s="84">
        <v>4</v>
      </c>
      <c r="D182" s="83" t="s">
        <v>16</v>
      </c>
      <c r="E182" s="83" t="s">
        <v>2019</v>
      </c>
      <c r="F182" s="83" t="s">
        <v>469</v>
      </c>
      <c r="G182" s="83" t="s">
        <v>470</v>
      </c>
      <c r="H182" s="83" t="s">
        <v>2811</v>
      </c>
      <c r="I182" s="83" t="s">
        <v>2908</v>
      </c>
      <c r="J182" s="95" t="s">
        <v>2790</v>
      </c>
      <c r="K182" s="90" t="s">
        <v>2791</v>
      </c>
      <c r="L182" s="87">
        <v>57387458.689999998</v>
      </c>
      <c r="M182" s="87">
        <v>90000000</v>
      </c>
      <c r="N182" s="87">
        <v>30000000</v>
      </c>
      <c r="O182" s="87">
        <v>45090687.730000012</v>
      </c>
      <c r="P182" s="87">
        <v>15090687.73</v>
      </c>
      <c r="Q182" s="84">
        <v>50.302292433333335</v>
      </c>
      <c r="R182" s="83" t="s">
        <v>2909</v>
      </c>
    </row>
    <row r="183" spans="1:18" ht="18" hidden="1" customHeight="1">
      <c r="A183" s="82">
        <v>44227</v>
      </c>
      <c r="B183" s="83" t="s">
        <v>2907</v>
      </c>
      <c r="C183" s="84">
        <v>4</v>
      </c>
      <c r="D183" s="83" t="s">
        <v>16</v>
      </c>
      <c r="E183" s="83" t="s">
        <v>2019</v>
      </c>
      <c r="F183" s="83" t="s">
        <v>469</v>
      </c>
      <c r="G183" s="83" t="s">
        <v>470</v>
      </c>
      <c r="H183" s="83" t="s">
        <v>2811</v>
      </c>
      <c r="I183" s="83" t="s">
        <v>2908</v>
      </c>
      <c r="J183" s="95" t="s">
        <v>2792</v>
      </c>
      <c r="K183" s="90" t="s">
        <v>2793</v>
      </c>
      <c r="L183" s="87">
        <v>168487.32</v>
      </c>
      <c r="M183" s="87">
        <v>300000</v>
      </c>
      <c r="N183" s="87">
        <v>100000</v>
      </c>
      <c r="O183" s="87">
        <v>91700</v>
      </c>
      <c r="P183" s="87">
        <v>-8300</v>
      </c>
      <c r="Q183" s="84">
        <v>-8.3000000000000007</v>
      </c>
      <c r="R183" s="83" t="s">
        <v>2910</v>
      </c>
    </row>
    <row r="184" spans="1:18" ht="18" hidden="1" customHeight="1">
      <c r="A184" s="82">
        <v>44227</v>
      </c>
      <c r="B184" s="83" t="s">
        <v>2907</v>
      </c>
      <c r="C184" s="84">
        <v>4</v>
      </c>
      <c r="D184" s="83" t="s">
        <v>16</v>
      </c>
      <c r="E184" s="83" t="s">
        <v>2019</v>
      </c>
      <c r="F184" s="83" t="s">
        <v>469</v>
      </c>
      <c r="G184" s="83" t="s">
        <v>470</v>
      </c>
      <c r="H184" s="83" t="s">
        <v>2811</v>
      </c>
      <c r="I184" s="83" t="s">
        <v>2908</v>
      </c>
      <c r="J184" s="95" t="s">
        <v>2794</v>
      </c>
      <c r="K184" s="90" t="s">
        <v>2795</v>
      </c>
      <c r="L184" s="87">
        <v>145623.51999999999</v>
      </c>
      <c r="M184" s="87">
        <v>300000</v>
      </c>
      <c r="N184" s="87">
        <v>100000</v>
      </c>
      <c r="O184" s="87">
        <v>25745.75</v>
      </c>
      <c r="P184" s="87">
        <v>-74254.25</v>
      </c>
      <c r="Q184" s="84">
        <v>-74.254249999999999</v>
      </c>
      <c r="R184" s="83" t="s">
        <v>2910</v>
      </c>
    </row>
    <row r="185" spans="1:18" ht="18" hidden="1" customHeight="1">
      <c r="A185" s="82">
        <v>44227</v>
      </c>
      <c r="B185" s="83" t="s">
        <v>2907</v>
      </c>
      <c r="C185" s="84">
        <v>4</v>
      </c>
      <c r="D185" s="83" t="s">
        <v>16</v>
      </c>
      <c r="E185" s="83" t="s">
        <v>2019</v>
      </c>
      <c r="F185" s="83" t="s">
        <v>469</v>
      </c>
      <c r="G185" s="83" t="s">
        <v>470</v>
      </c>
      <c r="H185" s="83" t="s">
        <v>2811</v>
      </c>
      <c r="I185" s="83" t="s">
        <v>2908</v>
      </c>
      <c r="J185" s="95" t="s">
        <v>2865</v>
      </c>
      <c r="K185" s="90" t="s">
        <v>2796</v>
      </c>
      <c r="L185" s="87">
        <v>411824.3</v>
      </c>
      <c r="M185" s="87">
        <v>850000</v>
      </c>
      <c r="N185" s="87">
        <v>283333.33333333337</v>
      </c>
      <c r="O185" s="87">
        <v>364468.75</v>
      </c>
      <c r="P185" s="87">
        <v>81135.416666666672</v>
      </c>
      <c r="Q185" s="84">
        <v>28.636029411764707</v>
      </c>
      <c r="R185" s="83" t="s">
        <v>2909</v>
      </c>
    </row>
    <row r="186" spans="1:18" ht="18" hidden="1" customHeight="1">
      <c r="A186" s="82">
        <v>44227</v>
      </c>
      <c r="B186" s="83" t="s">
        <v>2907</v>
      </c>
      <c r="C186" s="84">
        <v>4</v>
      </c>
      <c r="D186" s="83" t="s">
        <v>16</v>
      </c>
      <c r="E186" s="83" t="s">
        <v>2019</v>
      </c>
      <c r="F186" s="83" t="s">
        <v>469</v>
      </c>
      <c r="G186" s="83" t="s">
        <v>470</v>
      </c>
      <c r="H186" s="83" t="s">
        <v>2811</v>
      </c>
      <c r="I186" s="83" t="s">
        <v>2908</v>
      </c>
      <c r="J186" s="95" t="s">
        <v>2797</v>
      </c>
      <c r="K186" s="90" t="s">
        <v>2798</v>
      </c>
      <c r="L186" s="87">
        <v>3731937.49</v>
      </c>
      <c r="M186" s="87">
        <v>8000000</v>
      </c>
      <c r="N186" s="87">
        <v>2666666.666666667</v>
      </c>
      <c r="O186" s="87">
        <v>2073811.75</v>
      </c>
      <c r="P186" s="87">
        <v>-592854.91666666663</v>
      </c>
      <c r="Q186" s="84">
        <v>-22.232059374999999</v>
      </c>
      <c r="R186" s="83" t="s">
        <v>2910</v>
      </c>
    </row>
    <row r="187" spans="1:18" ht="18" hidden="1" customHeight="1">
      <c r="A187" s="82">
        <v>44227</v>
      </c>
      <c r="B187" s="83" t="s">
        <v>2907</v>
      </c>
      <c r="C187" s="84">
        <v>4</v>
      </c>
      <c r="D187" s="83" t="s">
        <v>16</v>
      </c>
      <c r="E187" s="83" t="s">
        <v>2019</v>
      </c>
      <c r="F187" s="83" t="s">
        <v>469</v>
      </c>
      <c r="G187" s="83" t="s">
        <v>470</v>
      </c>
      <c r="H187" s="83" t="s">
        <v>2811</v>
      </c>
      <c r="I187" s="83" t="s">
        <v>2908</v>
      </c>
      <c r="J187" s="95" t="s">
        <v>2799</v>
      </c>
      <c r="K187" s="90" t="s">
        <v>2800</v>
      </c>
      <c r="L187" s="87">
        <v>1905302.59</v>
      </c>
      <c r="M187" s="87">
        <v>4000000</v>
      </c>
      <c r="N187" s="87">
        <v>1333333.3333333335</v>
      </c>
      <c r="O187" s="87">
        <v>2171179.0000000005</v>
      </c>
      <c r="P187" s="87">
        <v>837845.66666666663</v>
      </c>
      <c r="Q187" s="84">
        <v>62.838425000000001</v>
      </c>
      <c r="R187" s="83" t="s">
        <v>2909</v>
      </c>
    </row>
    <row r="188" spans="1:18" ht="18" hidden="1" customHeight="1">
      <c r="A188" s="82">
        <v>44227</v>
      </c>
      <c r="B188" s="83" t="s">
        <v>2907</v>
      </c>
      <c r="C188" s="84">
        <v>4</v>
      </c>
      <c r="D188" s="83" t="s">
        <v>16</v>
      </c>
      <c r="E188" s="83" t="s">
        <v>2019</v>
      </c>
      <c r="F188" s="83" t="s">
        <v>469</v>
      </c>
      <c r="G188" s="83" t="s">
        <v>470</v>
      </c>
      <c r="H188" s="83" t="s">
        <v>2811</v>
      </c>
      <c r="I188" s="83" t="s">
        <v>2908</v>
      </c>
      <c r="J188" s="95" t="s">
        <v>2801</v>
      </c>
      <c r="K188" s="90" t="s">
        <v>2802</v>
      </c>
      <c r="L188" s="87">
        <v>1029011.3</v>
      </c>
      <c r="M188" s="87">
        <v>2000000</v>
      </c>
      <c r="N188" s="87">
        <v>666666.66666666674</v>
      </c>
      <c r="O188" s="87">
        <v>379239.75</v>
      </c>
      <c r="P188" s="87">
        <v>-287426.91666666669</v>
      </c>
      <c r="Q188" s="84">
        <v>-43.114037500000002</v>
      </c>
      <c r="R188" s="83" t="s">
        <v>2910</v>
      </c>
    </row>
    <row r="189" spans="1:18" ht="18" hidden="1" customHeight="1">
      <c r="A189" s="82">
        <v>44227</v>
      </c>
      <c r="B189" s="83" t="s">
        <v>2907</v>
      </c>
      <c r="C189" s="84">
        <v>4</v>
      </c>
      <c r="D189" s="83" t="s">
        <v>16</v>
      </c>
      <c r="E189" s="83" t="s">
        <v>2019</v>
      </c>
      <c r="F189" s="83" t="s">
        <v>469</v>
      </c>
      <c r="G189" s="83" t="s">
        <v>470</v>
      </c>
      <c r="H189" s="83" t="s">
        <v>2811</v>
      </c>
      <c r="I189" s="83" t="s">
        <v>2908</v>
      </c>
      <c r="J189" s="95" t="s">
        <v>2803</v>
      </c>
      <c r="K189" s="90" t="s">
        <v>2804</v>
      </c>
      <c r="L189" s="87">
        <v>8463134.1799999997</v>
      </c>
      <c r="M189" s="87">
        <v>18000000</v>
      </c>
      <c r="N189" s="87">
        <v>6000000</v>
      </c>
      <c r="O189" s="87">
        <v>5925227.75</v>
      </c>
      <c r="P189" s="87">
        <v>-74772.25</v>
      </c>
      <c r="Q189" s="84">
        <v>-1.2462041666666668</v>
      </c>
      <c r="R189" s="83" t="s">
        <v>2910</v>
      </c>
    </row>
    <row r="190" spans="1:18" ht="18" hidden="1" customHeight="1">
      <c r="A190" s="82">
        <v>44227</v>
      </c>
      <c r="B190" s="83" t="s">
        <v>2907</v>
      </c>
      <c r="C190" s="84">
        <v>4</v>
      </c>
      <c r="D190" s="83" t="s">
        <v>16</v>
      </c>
      <c r="E190" s="83" t="s">
        <v>2019</v>
      </c>
      <c r="F190" s="83" t="s">
        <v>469</v>
      </c>
      <c r="G190" s="83" t="s">
        <v>470</v>
      </c>
      <c r="H190" s="83" t="s">
        <v>2811</v>
      </c>
      <c r="I190" s="83" t="s">
        <v>2908</v>
      </c>
      <c r="J190" s="95" t="s">
        <v>2805</v>
      </c>
      <c r="K190" s="90" t="s">
        <v>2806</v>
      </c>
      <c r="L190" s="87">
        <v>32635398.210000001</v>
      </c>
      <c r="M190" s="87">
        <v>72000000</v>
      </c>
      <c r="N190" s="87">
        <v>24000000</v>
      </c>
      <c r="O190" s="87">
        <v>23805350.870000001</v>
      </c>
      <c r="P190" s="87">
        <v>-194649.13</v>
      </c>
      <c r="Q190" s="84">
        <v>-0.8110380416666666</v>
      </c>
      <c r="R190" s="83" t="s">
        <v>2910</v>
      </c>
    </row>
    <row r="191" spans="1:18" ht="18" hidden="1" customHeight="1">
      <c r="A191" s="82">
        <v>44227</v>
      </c>
      <c r="B191" s="83" t="s">
        <v>2907</v>
      </c>
      <c r="C191" s="84">
        <v>4</v>
      </c>
      <c r="D191" s="83" t="s">
        <v>16</v>
      </c>
      <c r="E191" s="83" t="s">
        <v>2019</v>
      </c>
      <c r="F191" s="83" t="s">
        <v>469</v>
      </c>
      <c r="G191" s="83" t="s">
        <v>470</v>
      </c>
      <c r="H191" s="83" t="s">
        <v>2811</v>
      </c>
      <c r="I191" s="83" t="s">
        <v>2908</v>
      </c>
      <c r="J191" s="95" t="s">
        <v>2807</v>
      </c>
      <c r="K191" s="90" t="s">
        <v>2808</v>
      </c>
      <c r="L191" s="87">
        <v>13990622.119999999</v>
      </c>
      <c r="M191" s="87">
        <v>25000000</v>
      </c>
      <c r="N191" s="87">
        <v>8333333.333333333</v>
      </c>
      <c r="O191" s="87">
        <v>4253428.54</v>
      </c>
      <c r="P191" s="87">
        <v>-4079904.7933333335</v>
      </c>
      <c r="Q191" s="84">
        <v>-48.958857520000002</v>
      </c>
      <c r="R191" s="83" t="s">
        <v>2910</v>
      </c>
    </row>
    <row r="192" spans="1:18" ht="18" hidden="1" customHeight="1">
      <c r="A192" s="82">
        <v>44227</v>
      </c>
      <c r="B192" s="83" t="s">
        <v>2907</v>
      </c>
      <c r="C192" s="84">
        <v>4</v>
      </c>
      <c r="D192" s="83" t="s">
        <v>16</v>
      </c>
      <c r="E192" s="83" t="s">
        <v>2019</v>
      </c>
      <c r="F192" s="83" t="s">
        <v>469</v>
      </c>
      <c r="G192" s="83" t="s">
        <v>470</v>
      </c>
      <c r="H192" s="83" t="s">
        <v>2811</v>
      </c>
      <c r="I192" s="83" t="s">
        <v>2908</v>
      </c>
      <c r="J192" s="95" t="s">
        <v>2870</v>
      </c>
      <c r="K192" s="90" t="s">
        <v>2871</v>
      </c>
      <c r="L192" s="87">
        <v>0</v>
      </c>
      <c r="M192" s="88"/>
      <c r="N192" s="88"/>
      <c r="O192" s="87">
        <v>0</v>
      </c>
      <c r="P192" s="88"/>
      <c r="Q192" s="85"/>
      <c r="R192" s="83" t="s">
        <v>2916</v>
      </c>
    </row>
    <row r="193" spans="1:18" ht="18" hidden="1" customHeight="1">
      <c r="A193" s="82">
        <v>44227</v>
      </c>
      <c r="B193" s="83" t="s">
        <v>2907</v>
      </c>
      <c r="C193" s="84">
        <v>4</v>
      </c>
      <c r="D193" s="83" t="s">
        <v>16</v>
      </c>
      <c r="E193" s="83" t="s">
        <v>2019</v>
      </c>
      <c r="F193" s="83" t="s">
        <v>469</v>
      </c>
      <c r="G193" s="83" t="s">
        <v>470</v>
      </c>
      <c r="H193" s="83" t="s">
        <v>2811</v>
      </c>
      <c r="I193" s="83" t="s">
        <v>2908</v>
      </c>
      <c r="J193" s="95" t="s">
        <v>2809</v>
      </c>
      <c r="K193" s="90" t="s">
        <v>2810</v>
      </c>
      <c r="L193" s="87">
        <v>2232176.1800000002</v>
      </c>
      <c r="M193" s="87">
        <v>3270000</v>
      </c>
      <c r="N193" s="87">
        <v>1090000</v>
      </c>
      <c r="O193" s="87">
        <v>3270000</v>
      </c>
      <c r="P193" s="87">
        <v>2180000</v>
      </c>
      <c r="Q193" s="84">
        <v>200</v>
      </c>
      <c r="R193" s="83" t="s">
        <v>2909</v>
      </c>
    </row>
    <row r="194" spans="1:18" ht="18" hidden="1" customHeight="1">
      <c r="A194" s="82">
        <v>44227</v>
      </c>
      <c r="B194" s="83" t="s">
        <v>2907</v>
      </c>
      <c r="C194" s="84">
        <v>4</v>
      </c>
      <c r="D194" s="83" t="s">
        <v>16</v>
      </c>
      <c r="E194" s="83" t="s">
        <v>2019</v>
      </c>
      <c r="F194" s="83" t="s">
        <v>469</v>
      </c>
      <c r="G194" s="83" t="s">
        <v>470</v>
      </c>
      <c r="H194" s="83" t="s">
        <v>2839</v>
      </c>
      <c r="I194" s="83" t="s">
        <v>2908</v>
      </c>
      <c r="J194" s="96" t="s">
        <v>2812</v>
      </c>
      <c r="K194" s="90" t="s">
        <v>2813</v>
      </c>
      <c r="L194" s="87">
        <v>15889326.189999999</v>
      </c>
      <c r="M194" s="87">
        <v>28461180.059999999</v>
      </c>
      <c r="N194" s="87">
        <v>9487060.0199999996</v>
      </c>
      <c r="O194" s="87">
        <v>8610323.7599999998</v>
      </c>
      <c r="P194" s="87">
        <v>-876736.26</v>
      </c>
      <c r="Q194" s="84">
        <v>-9.2413904639764262</v>
      </c>
      <c r="R194" s="83" t="s">
        <v>2909</v>
      </c>
    </row>
    <row r="195" spans="1:18" ht="18" hidden="1" customHeight="1">
      <c r="A195" s="82">
        <v>44227</v>
      </c>
      <c r="B195" s="83" t="s">
        <v>2907</v>
      </c>
      <c r="C195" s="84">
        <v>4</v>
      </c>
      <c r="D195" s="83" t="s">
        <v>16</v>
      </c>
      <c r="E195" s="83" t="s">
        <v>2019</v>
      </c>
      <c r="F195" s="83" t="s">
        <v>469</v>
      </c>
      <c r="G195" s="83" t="s">
        <v>470</v>
      </c>
      <c r="H195" s="83" t="s">
        <v>2839</v>
      </c>
      <c r="I195" s="83" t="s">
        <v>2908</v>
      </c>
      <c r="J195" s="96" t="s">
        <v>2814</v>
      </c>
      <c r="K195" s="90" t="s">
        <v>2815</v>
      </c>
      <c r="L195" s="87">
        <v>2634233.87</v>
      </c>
      <c r="M195" s="87">
        <v>6436995.71</v>
      </c>
      <c r="N195" s="87">
        <v>2145665.2366666668</v>
      </c>
      <c r="O195" s="87">
        <v>1672734.24</v>
      </c>
      <c r="P195" s="87">
        <v>-472930.99666666664</v>
      </c>
      <c r="Q195" s="84">
        <v>-22.041229385874484</v>
      </c>
      <c r="R195" s="83" t="s">
        <v>2909</v>
      </c>
    </row>
    <row r="196" spans="1:18" ht="18" hidden="1" customHeight="1">
      <c r="A196" s="82">
        <v>44227</v>
      </c>
      <c r="B196" s="83" t="s">
        <v>2907</v>
      </c>
      <c r="C196" s="84">
        <v>4</v>
      </c>
      <c r="D196" s="83" t="s">
        <v>16</v>
      </c>
      <c r="E196" s="83" t="s">
        <v>2019</v>
      </c>
      <c r="F196" s="83" t="s">
        <v>469</v>
      </c>
      <c r="G196" s="83" t="s">
        <v>470</v>
      </c>
      <c r="H196" s="83" t="s">
        <v>2839</v>
      </c>
      <c r="I196" s="83" t="s">
        <v>2908</v>
      </c>
      <c r="J196" s="96" t="s">
        <v>2816</v>
      </c>
      <c r="K196" s="90" t="s">
        <v>2817</v>
      </c>
      <c r="L196" s="87">
        <v>301497.46000000002</v>
      </c>
      <c r="M196" s="87">
        <v>829071</v>
      </c>
      <c r="N196" s="87">
        <v>276357</v>
      </c>
      <c r="O196" s="87">
        <v>328670.23</v>
      </c>
      <c r="P196" s="87">
        <v>52313.23</v>
      </c>
      <c r="Q196" s="84">
        <v>18.92958383540131</v>
      </c>
      <c r="R196" s="83" t="s">
        <v>2910</v>
      </c>
    </row>
    <row r="197" spans="1:18" ht="18" hidden="1" customHeight="1">
      <c r="A197" s="82">
        <v>44227</v>
      </c>
      <c r="B197" s="83" t="s">
        <v>2907</v>
      </c>
      <c r="C197" s="84">
        <v>4</v>
      </c>
      <c r="D197" s="83" t="s">
        <v>16</v>
      </c>
      <c r="E197" s="83" t="s">
        <v>2019</v>
      </c>
      <c r="F197" s="83" t="s">
        <v>469</v>
      </c>
      <c r="G197" s="83" t="s">
        <v>470</v>
      </c>
      <c r="H197" s="83" t="s">
        <v>2839</v>
      </c>
      <c r="I197" s="83" t="s">
        <v>2908</v>
      </c>
      <c r="J197" s="96" t="s">
        <v>2818</v>
      </c>
      <c r="K197" s="90" t="s">
        <v>2819</v>
      </c>
      <c r="L197" s="87">
        <v>4064774.99</v>
      </c>
      <c r="M197" s="87">
        <v>8695067.5</v>
      </c>
      <c r="N197" s="87">
        <v>2898355.833333333</v>
      </c>
      <c r="O197" s="87">
        <v>2368312.2200000002</v>
      </c>
      <c r="P197" s="87">
        <v>-530043.6133333334</v>
      </c>
      <c r="Q197" s="84">
        <v>-18.287734281533755</v>
      </c>
      <c r="R197" s="83" t="s">
        <v>2909</v>
      </c>
    </row>
    <row r="198" spans="1:18" ht="18" hidden="1" customHeight="1">
      <c r="A198" s="82">
        <v>44227</v>
      </c>
      <c r="B198" s="83" t="s">
        <v>2907</v>
      </c>
      <c r="C198" s="84">
        <v>4</v>
      </c>
      <c r="D198" s="83" t="s">
        <v>16</v>
      </c>
      <c r="E198" s="83" t="s">
        <v>2019</v>
      </c>
      <c r="F198" s="83" t="s">
        <v>469</v>
      </c>
      <c r="G198" s="83" t="s">
        <v>470</v>
      </c>
      <c r="H198" s="83" t="s">
        <v>2839</v>
      </c>
      <c r="I198" s="83" t="s">
        <v>2908</v>
      </c>
      <c r="J198" s="96" t="s">
        <v>2820</v>
      </c>
      <c r="K198" s="90" t="s">
        <v>2821</v>
      </c>
      <c r="L198" s="87">
        <v>40493390.5</v>
      </c>
      <c r="M198" s="87">
        <v>72000000</v>
      </c>
      <c r="N198" s="87">
        <v>24000000</v>
      </c>
      <c r="O198" s="87">
        <v>23805350.870000001</v>
      </c>
      <c r="P198" s="87">
        <v>-194649.13</v>
      </c>
      <c r="Q198" s="84">
        <v>-0.8110380416666666</v>
      </c>
      <c r="R198" s="83" t="s">
        <v>2909</v>
      </c>
    </row>
    <row r="199" spans="1:18" ht="18" hidden="1" customHeight="1">
      <c r="A199" s="82">
        <v>44227</v>
      </c>
      <c r="B199" s="83" t="s">
        <v>2907</v>
      </c>
      <c r="C199" s="84">
        <v>4</v>
      </c>
      <c r="D199" s="83" t="s">
        <v>16</v>
      </c>
      <c r="E199" s="83" t="s">
        <v>2019</v>
      </c>
      <c r="F199" s="83" t="s">
        <v>469</v>
      </c>
      <c r="G199" s="83" t="s">
        <v>470</v>
      </c>
      <c r="H199" s="83" t="s">
        <v>2839</v>
      </c>
      <c r="I199" s="83" t="s">
        <v>2908</v>
      </c>
      <c r="J199" s="96" t="s">
        <v>2822</v>
      </c>
      <c r="K199" s="90" t="s">
        <v>2846</v>
      </c>
      <c r="L199" s="87">
        <v>7317477.1100000003</v>
      </c>
      <c r="M199" s="87">
        <v>9000000</v>
      </c>
      <c r="N199" s="87">
        <v>3000000</v>
      </c>
      <c r="O199" s="87">
        <v>3648803.0300000003</v>
      </c>
      <c r="P199" s="87">
        <v>648803.03</v>
      </c>
      <c r="Q199" s="84">
        <v>21.626767666666666</v>
      </c>
      <c r="R199" s="83" t="s">
        <v>2910</v>
      </c>
    </row>
    <row r="200" spans="1:18" ht="18" hidden="1" customHeight="1">
      <c r="A200" s="82">
        <v>44227</v>
      </c>
      <c r="B200" s="83" t="s">
        <v>2907</v>
      </c>
      <c r="C200" s="84">
        <v>4</v>
      </c>
      <c r="D200" s="83" t="s">
        <v>16</v>
      </c>
      <c r="E200" s="83" t="s">
        <v>2019</v>
      </c>
      <c r="F200" s="83" t="s">
        <v>469</v>
      </c>
      <c r="G200" s="83" t="s">
        <v>470</v>
      </c>
      <c r="H200" s="83" t="s">
        <v>2839</v>
      </c>
      <c r="I200" s="83" t="s">
        <v>2908</v>
      </c>
      <c r="J200" s="96" t="s">
        <v>2823</v>
      </c>
      <c r="K200" s="90" t="s">
        <v>2824</v>
      </c>
      <c r="L200" s="87">
        <v>19580296.800000001</v>
      </c>
      <c r="M200" s="87">
        <v>32008280</v>
      </c>
      <c r="N200" s="87">
        <v>10669426.666666666</v>
      </c>
      <c r="O200" s="87">
        <v>11190779.859999999</v>
      </c>
      <c r="P200" s="87">
        <v>521353.19333333336</v>
      </c>
      <c r="Q200" s="84">
        <v>4.8864218258525609</v>
      </c>
      <c r="R200" s="83" t="s">
        <v>2910</v>
      </c>
    </row>
    <row r="201" spans="1:18" ht="18" hidden="1" customHeight="1">
      <c r="A201" s="82">
        <v>44227</v>
      </c>
      <c r="B201" s="83" t="s">
        <v>2907</v>
      </c>
      <c r="C201" s="84">
        <v>4</v>
      </c>
      <c r="D201" s="83" t="s">
        <v>16</v>
      </c>
      <c r="E201" s="83" t="s">
        <v>2019</v>
      </c>
      <c r="F201" s="83" t="s">
        <v>469</v>
      </c>
      <c r="G201" s="83" t="s">
        <v>470</v>
      </c>
      <c r="H201" s="83" t="s">
        <v>2839</v>
      </c>
      <c r="I201" s="83" t="s">
        <v>2908</v>
      </c>
      <c r="J201" s="96" t="s">
        <v>2825</v>
      </c>
      <c r="K201" s="90" t="s">
        <v>2826</v>
      </c>
      <c r="L201" s="87">
        <v>2261826.7200000002</v>
      </c>
      <c r="M201" s="87">
        <v>4000000</v>
      </c>
      <c r="N201" s="87">
        <v>1333333.3333333335</v>
      </c>
      <c r="O201" s="87">
        <v>1144860.4100000001</v>
      </c>
      <c r="P201" s="87">
        <v>-188472.92333333334</v>
      </c>
      <c r="Q201" s="84">
        <v>-14.13546925</v>
      </c>
      <c r="R201" s="83" t="s">
        <v>2909</v>
      </c>
    </row>
    <row r="202" spans="1:18" ht="18" hidden="1" customHeight="1">
      <c r="A202" s="82">
        <v>44227</v>
      </c>
      <c r="B202" s="83" t="s">
        <v>2907</v>
      </c>
      <c r="C202" s="84">
        <v>4</v>
      </c>
      <c r="D202" s="83" t="s">
        <v>16</v>
      </c>
      <c r="E202" s="83" t="s">
        <v>2019</v>
      </c>
      <c r="F202" s="83" t="s">
        <v>469</v>
      </c>
      <c r="G202" s="83" t="s">
        <v>470</v>
      </c>
      <c r="H202" s="83" t="s">
        <v>2839</v>
      </c>
      <c r="I202" s="83" t="s">
        <v>2908</v>
      </c>
      <c r="J202" s="96" t="s">
        <v>2827</v>
      </c>
      <c r="K202" s="90" t="s">
        <v>2828</v>
      </c>
      <c r="L202" s="87">
        <v>6486368.0999999996</v>
      </c>
      <c r="M202" s="87">
        <v>12000000</v>
      </c>
      <c r="N202" s="87">
        <v>4000000</v>
      </c>
      <c r="O202" s="87">
        <v>3437860.04</v>
      </c>
      <c r="P202" s="87">
        <v>-562139.96</v>
      </c>
      <c r="Q202" s="84">
        <v>-14.053499</v>
      </c>
      <c r="R202" s="83" t="s">
        <v>2909</v>
      </c>
    </row>
    <row r="203" spans="1:18" ht="18" hidden="1" customHeight="1">
      <c r="A203" s="82">
        <v>44227</v>
      </c>
      <c r="B203" s="83" t="s">
        <v>2907</v>
      </c>
      <c r="C203" s="84">
        <v>4</v>
      </c>
      <c r="D203" s="83" t="s">
        <v>16</v>
      </c>
      <c r="E203" s="83" t="s">
        <v>2019</v>
      </c>
      <c r="F203" s="83" t="s">
        <v>469</v>
      </c>
      <c r="G203" s="83" t="s">
        <v>470</v>
      </c>
      <c r="H203" s="83" t="s">
        <v>2839</v>
      </c>
      <c r="I203" s="83" t="s">
        <v>2908</v>
      </c>
      <c r="J203" s="96" t="s">
        <v>2829</v>
      </c>
      <c r="K203" s="90" t="s">
        <v>2830</v>
      </c>
      <c r="L203" s="87">
        <v>3506524.07</v>
      </c>
      <c r="M203" s="87">
        <v>7000000</v>
      </c>
      <c r="N203" s="87">
        <v>2333333.333333333</v>
      </c>
      <c r="O203" s="87">
        <v>2032386.59</v>
      </c>
      <c r="P203" s="87">
        <v>-300946.74333333335</v>
      </c>
      <c r="Q203" s="84">
        <v>-12.89771757142857</v>
      </c>
      <c r="R203" s="83" t="s">
        <v>2909</v>
      </c>
    </row>
    <row r="204" spans="1:18" ht="18" hidden="1" customHeight="1">
      <c r="A204" s="82">
        <v>44227</v>
      </c>
      <c r="B204" s="83" t="s">
        <v>2907</v>
      </c>
      <c r="C204" s="84">
        <v>4</v>
      </c>
      <c r="D204" s="83" t="s">
        <v>16</v>
      </c>
      <c r="E204" s="83" t="s">
        <v>2019</v>
      </c>
      <c r="F204" s="83" t="s">
        <v>469</v>
      </c>
      <c r="G204" s="83" t="s">
        <v>470</v>
      </c>
      <c r="H204" s="83" t="s">
        <v>2839</v>
      </c>
      <c r="I204" s="83" t="s">
        <v>2908</v>
      </c>
      <c r="J204" s="96" t="s">
        <v>2831</v>
      </c>
      <c r="K204" s="90" t="s">
        <v>2832</v>
      </c>
      <c r="L204" s="87">
        <v>3659705.72</v>
      </c>
      <c r="M204" s="87">
        <v>8982727.0399999991</v>
      </c>
      <c r="N204" s="87">
        <v>2994242.3466666667</v>
      </c>
      <c r="O204" s="87">
        <v>1772323.64</v>
      </c>
      <c r="P204" s="87">
        <v>-1221918.7066666668</v>
      </c>
      <c r="Q204" s="84">
        <v>-40.808944807923268</v>
      </c>
      <c r="R204" s="83" t="s">
        <v>2909</v>
      </c>
    </row>
    <row r="205" spans="1:18" ht="18" hidden="1" customHeight="1">
      <c r="A205" s="82">
        <v>44227</v>
      </c>
      <c r="B205" s="83" t="s">
        <v>2907</v>
      </c>
      <c r="C205" s="84">
        <v>4</v>
      </c>
      <c r="D205" s="83" t="s">
        <v>16</v>
      </c>
      <c r="E205" s="83" t="s">
        <v>2019</v>
      </c>
      <c r="F205" s="83" t="s">
        <v>469</v>
      </c>
      <c r="G205" s="83" t="s">
        <v>470</v>
      </c>
      <c r="H205" s="83" t="s">
        <v>2839</v>
      </c>
      <c r="I205" s="83" t="s">
        <v>2908</v>
      </c>
      <c r="J205" s="96" t="s">
        <v>2833</v>
      </c>
      <c r="K205" s="90" t="s">
        <v>2834</v>
      </c>
      <c r="L205" s="87">
        <v>2789911.49</v>
      </c>
      <c r="M205" s="87">
        <v>4261000</v>
      </c>
      <c r="N205" s="87">
        <v>1420333.3333333333</v>
      </c>
      <c r="O205" s="87">
        <v>6224884.3099999996</v>
      </c>
      <c r="P205" s="87">
        <v>4804550.9766666666</v>
      </c>
      <c r="Q205" s="84">
        <v>338.26925440037547</v>
      </c>
      <c r="R205" s="83" t="s">
        <v>2910</v>
      </c>
    </row>
    <row r="206" spans="1:18" ht="18" hidden="1" customHeight="1">
      <c r="A206" s="82">
        <v>44227</v>
      </c>
      <c r="B206" s="83" t="s">
        <v>2907</v>
      </c>
      <c r="C206" s="84">
        <v>4</v>
      </c>
      <c r="D206" s="83" t="s">
        <v>16</v>
      </c>
      <c r="E206" s="83" t="s">
        <v>2019</v>
      </c>
      <c r="F206" s="83" t="s">
        <v>469</v>
      </c>
      <c r="G206" s="83" t="s">
        <v>470</v>
      </c>
      <c r="H206" s="83" t="s">
        <v>2839</v>
      </c>
      <c r="I206" s="83" t="s">
        <v>2908</v>
      </c>
      <c r="J206" s="96" t="s">
        <v>2835</v>
      </c>
      <c r="K206" s="90" t="s">
        <v>2836</v>
      </c>
      <c r="L206" s="87">
        <v>664072.78</v>
      </c>
      <c r="M206" s="87">
        <v>1000000</v>
      </c>
      <c r="N206" s="87">
        <v>333333.33333333337</v>
      </c>
      <c r="O206" s="87">
        <v>175477.35</v>
      </c>
      <c r="P206" s="87">
        <v>-157855.98333333337</v>
      </c>
      <c r="Q206" s="84">
        <v>-47.356794999999998</v>
      </c>
      <c r="R206" s="83" t="s">
        <v>2909</v>
      </c>
    </row>
    <row r="207" spans="1:18" ht="18" hidden="1" customHeight="1">
      <c r="A207" s="82">
        <v>44227</v>
      </c>
      <c r="B207" s="83" t="s">
        <v>2907</v>
      </c>
      <c r="C207" s="84">
        <v>4</v>
      </c>
      <c r="D207" s="83" t="s">
        <v>16</v>
      </c>
      <c r="E207" s="83" t="s">
        <v>2019</v>
      </c>
      <c r="F207" s="83" t="s">
        <v>469</v>
      </c>
      <c r="G207" s="83" t="s">
        <v>470</v>
      </c>
      <c r="H207" s="83" t="s">
        <v>2839</v>
      </c>
      <c r="I207" s="83" t="s">
        <v>2908</v>
      </c>
      <c r="J207" s="96" t="s">
        <v>2837</v>
      </c>
      <c r="K207" s="90" t="s">
        <v>2838</v>
      </c>
      <c r="L207" s="87">
        <v>12451570.08</v>
      </c>
      <c r="M207" s="87">
        <v>22000000</v>
      </c>
      <c r="N207" s="87">
        <v>7333333.333333333</v>
      </c>
      <c r="O207" s="87">
        <v>5736619.9699999997</v>
      </c>
      <c r="P207" s="87">
        <v>-1596713.3633333333</v>
      </c>
      <c r="Q207" s="84">
        <v>-21.773364045454546</v>
      </c>
      <c r="R207" s="83" t="s">
        <v>2909</v>
      </c>
    </row>
    <row r="208" spans="1:18" ht="18" hidden="1" customHeight="1">
      <c r="A208" s="82">
        <v>44227</v>
      </c>
      <c r="B208" s="83" t="s">
        <v>2907</v>
      </c>
      <c r="C208" s="84">
        <v>4</v>
      </c>
      <c r="D208" s="83" t="s">
        <v>16</v>
      </c>
      <c r="E208" s="83" t="s">
        <v>2019</v>
      </c>
      <c r="F208" s="83" t="s">
        <v>469</v>
      </c>
      <c r="G208" s="83" t="s">
        <v>470</v>
      </c>
      <c r="H208" s="83" t="s">
        <v>2839</v>
      </c>
      <c r="I208" s="83" t="s">
        <v>2908</v>
      </c>
      <c r="J208" s="96" t="s">
        <v>2872</v>
      </c>
      <c r="K208" s="90" t="s">
        <v>2873</v>
      </c>
      <c r="L208" s="87">
        <v>0</v>
      </c>
      <c r="M208" s="88"/>
      <c r="N208" s="88"/>
      <c r="O208" s="87">
        <v>0</v>
      </c>
      <c r="P208" s="88"/>
      <c r="Q208" s="85"/>
      <c r="R208" s="83" t="s">
        <v>2916</v>
      </c>
    </row>
    <row r="209" spans="1:18" ht="18" hidden="1" customHeight="1">
      <c r="A209" s="82">
        <v>44227</v>
      </c>
      <c r="B209" s="83" t="s">
        <v>2907</v>
      </c>
      <c r="C209" s="84">
        <v>4</v>
      </c>
      <c r="D209" s="83" t="s">
        <v>16</v>
      </c>
      <c r="E209" s="83" t="s">
        <v>2019</v>
      </c>
      <c r="F209" s="83" t="s">
        <v>469</v>
      </c>
      <c r="G209" s="83" t="s">
        <v>470</v>
      </c>
      <c r="H209" s="83" t="s">
        <v>2911</v>
      </c>
      <c r="I209" s="83" t="s">
        <v>1944</v>
      </c>
      <c r="J209" s="92" t="s">
        <v>2852</v>
      </c>
      <c r="K209" s="90" t="s">
        <v>2912</v>
      </c>
      <c r="L209" s="87">
        <v>6288244.4800000004</v>
      </c>
      <c r="M209" s="87">
        <v>6288244.4800000004</v>
      </c>
      <c r="N209" s="87">
        <v>2096081.4933333332</v>
      </c>
      <c r="O209" s="87">
        <v>24448821.300000016</v>
      </c>
      <c r="P209" s="87">
        <v>22352739.806666665</v>
      </c>
      <c r="Q209" s="84">
        <v>1066.4060475587614</v>
      </c>
      <c r="R209" s="83" t="s">
        <v>2909</v>
      </c>
    </row>
    <row r="210" spans="1:18" ht="18" hidden="1" customHeight="1">
      <c r="A210" s="82">
        <v>44227</v>
      </c>
      <c r="B210" s="83" t="s">
        <v>2907</v>
      </c>
      <c r="C210" s="84">
        <v>4</v>
      </c>
      <c r="D210" s="83" t="s">
        <v>16</v>
      </c>
      <c r="E210" s="83" t="s">
        <v>2019</v>
      </c>
      <c r="F210" s="83" t="s">
        <v>469</v>
      </c>
      <c r="G210" s="83" t="s">
        <v>470</v>
      </c>
      <c r="H210" s="83" t="s">
        <v>2913</v>
      </c>
      <c r="I210" s="83" t="s">
        <v>1944</v>
      </c>
      <c r="J210" s="92" t="s">
        <v>2853</v>
      </c>
      <c r="K210" s="90" t="s">
        <v>2914</v>
      </c>
      <c r="L210" s="87">
        <v>37797644.850000001</v>
      </c>
      <c r="M210" s="87">
        <v>37797644.850000001</v>
      </c>
      <c r="N210" s="87">
        <v>12599214.949999999</v>
      </c>
      <c r="O210" s="87">
        <v>59453690.030000009</v>
      </c>
      <c r="P210" s="87">
        <v>46854475.079999998</v>
      </c>
      <c r="Q210" s="84">
        <v>371.88408377777534</v>
      </c>
      <c r="R210" s="83" t="s">
        <v>2909</v>
      </c>
    </row>
    <row r="211" spans="1:18" ht="18" hidden="1" customHeight="1">
      <c r="A211" s="82">
        <v>44227</v>
      </c>
      <c r="B211" s="83" t="s">
        <v>2907</v>
      </c>
      <c r="C211" s="84">
        <v>4</v>
      </c>
      <c r="D211" s="83" t="s">
        <v>16</v>
      </c>
      <c r="E211" s="83" t="s">
        <v>2019</v>
      </c>
      <c r="F211" s="83" t="s">
        <v>469</v>
      </c>
      <c r="G211" s="83" t="s">
        <v>470</v>
      </c>
      <c r="H211" s="83" t="s">
        <v>2913</v>
      </c>
      <c r="I211" s="83" t="s">
        <v>1944</v>
      </c>
      <c r="J211" s="92" t="s">
        <v>2854</v>
      </c>
      <c r="K211" s="90" t="s">
        <v>2915</v>
      </c>
      <c r="L211" s="87">
        <v>65019170.420000002</v>
      </c>
      <c r="M211" s="87">
        <v>-65019170.420000002</v>
      </c>
      <c r="N211" s="87">
        <v>-21673056.806666665</v>
      </c>
      <c r="O211" s="87">
        <v>-64862842.839999996</v>
      </c>
      <c r="P211" s="87">
        <v>-43189786.033333331</v>
      </c>
      <c r="Q211" s="84">
        <v>199.27870082474055</v>
      </c>
      <c r="R211" s="83" t="s">
        <v>2909</v>
      </c>
    </row>
    <row r="212" spans="1:18" ht="18" hidden="1" customHeight="1">
      <c r="A212" s="82">
        <v>44227</v>
      </c>
      <c r="B212" s="83" t="s">
        <v>2907</v>
      </c>
      <c r="C212" s="84">
        <v>4</v>
      </c>
      <c r="D212" s="83" t="s">
        <v>16</v>
      </c>
      <c r="E212" s="83" t="s">
        <v>2019</v>
      </c>
      <c r="F212" s="83" t="s">
        <v>471</v>
      </c>
      <c r="G212" s="83" t="s">
        <v>472</v>
      </c>
      <c r="H212" s="83" t="s">
        <v>2811</v>
      </c>
      <c r="I212" s="83" t="s">
        <v>2908</v>
      </c>
      <c r="J212" s="92" t="s">
        <v>2790</v>
      </c>
      <c r="K212" s="90" t="s">
        <v>2791</v>
      </c>
      <c r="L212" s="87">
        <v>30341251.670000002</v>
      </c>
      <c r="M212" s="87">
        <v>31181491.719999999</v>
      </c>
      <c r="N212" s="87">
        <v>10393830.573333334</v>
      </c>
      <c r="O212" s="87">
        <v>16511388.869999999</v>
      </c>
      <c r="P212" s="87">
        <v>6117558.2966666669</v>
      </c>
      <c r="Q212" s="84">
        <v>58.857591082560305</v>
      </c>
      <c r="R212" s="83" t="s">
        <v>2909</v>
      </c>
    </row>
    <row r="213" spans="1:18" ht="18" hidden="1" customHeight="1">
      <c r="A213" s="82">
        <v>44227</v>
      </c>
      <c r="B213" s="83" t="s">
        <v>2907</v>
      </c>
      <c r="C213" s="84">
        <v>4</v>
      </c>
      <c r="D213" s="83" t="s">
        <v>16</v>
      </c>
      <c r="E213" s="83" t="s">
        <v>2019</v>
      </c>
      <c r="F213" s="83" t="s">
        <v>471</v>
      </c>
      <c r="G213" s="83" t="s">
        <v>472</v>
      </c>
      <c r="H213" s="83" t="s">
        <v>2811</v>
      </c>
      <c r="I213" s="83" t="s">
        <v>2908</v>
      </c>
      <c r="J213" s="92" t="s">
        <v>2792</v>
      </c>
      <c r="K213" s="90" t="s">
        <v>2793</v>
      </c>
      <c r="L213" s="87">
        <v>79800.34</v>
      </c>
      <c r="M213" s="87">
        <v>80000</v>
      </c>
      <c r="N213" s="87">
        <v>26666.666666666668</v>
      </c>
      <c r="O213" s="87">
        <v>48600</v>
      </c>
      <c r="P213" s="87">
        <v>21933.333333333336</v>
      </c>
      <c r="Q213" s="84">
        <v>82.25</v>
      </c>
      <c r="R213" s="83" t="s">
        <v>2909</v>
      </c>
    </row>
    <row r="214" spans="1:18" ht="18" hidden="1" customHeight="1">
      <c r="A214" s="82">
        <v>44227</v>
      </c>
      <c r="B214" s="83" t="s">
        <v>2907</v>
      </c>
      <c r="C214" s="84">
        <v>4</v>
      </c>
      <c r="D214" s="83" t="s">
        <v>16</v>
      </c>
      <c r="E214" s="83" t="s">
        <v>2019</v>
      </c>
      <c r="F214" s="83" t="s">
        <v>471</v>
      </c>
      <c r="G214" s="83" t="s">
        <v>472</v>
      </c>
      <c r="H214" s="83" t="s">
        <v>2811</v>
      </c>
      <c r="I214" s="83" t="s">
        <v>2908</v>
      </c>
      <c r="J214" s="92" t="s">
        <v>2794</v>
      </c>
      <c r="K214" s="90" t="s">
        <v>2795</v>
      </c>
      <c r="L214" s="87">
        <v>35140.300000000003</v>
      </c>
      <c r="M214" s="87">
        <v>40000</v>
      </c>
      <c r="N214" s="87">
        <v>13333.333333333334</v>
      </c>
      <c r="O214" s="87">
        <v>62672.75</v>
      </c>
      <c r="P214" s="87">
        <v>49339.416666666672</v>
      </c>
      <c r="Q214" s="84">
        <v>370.04562499999997</v>
      </c>
      <c r="R214" s="83" t="s">
        <v>2909</v>
      </c>
    </row>
    <row r="215" spans="1:18" ht="18" hidden="1" customHeight="1">
      <c r="A215" s="82">
        <v>44227</v>
      </c>
      <c r="B215" s="83" t="s">
        <v>2907</v>
      </c>
      <c r="C215" s="84">
        <v>4</v>
      </c>
      <c r="D215" s="83" t="s">
        <v>16</v>
      </c>
      <c r="E215" s="83" t="s">
        <v>2019</v>
      </c>
      <c r="F215" s="83" t="s">
        <v>471</v>
      </c>
      <c r="G215" s="83" t="s">
        <v>472</v>
      </c>
      <c r="H215" s="83" t="s">
        <v>2811</v>
      </c>
      <c r="I215" s="83" t="s">
        <v>2908</v>
      </c>
      <c r="J215" s="92" t="s">
        <v>2865</v>
      </c>
      <c r="K215" s="90" t="s">
        <v>2796</v>
      </c>
      <c r="L215" s="87">
        <v>309692.90000000002</v>
      </c>
      <c r="M215" s="87">
        <v>378510</v>
      </c>
      <c r="N215" s="87">
        <v>126170</v>
      </c>
      <c r="O215" s="87">
        <v>221050.25</v>
      </c>
      <c r="P215" s="87">
        <v>94880.25</v>
      </c>
      <c r="Q215" s="84">
        <v>75.200324958389473</v>
      </c>
      <c r="R215" s="83" t="s">
        <v>2909</v>
      </c>
    </row>
    <row r="216" spans="1:18" ht="18" hidden="1" customHeight="1">
      <c r="A216" s="82">
        <v>44227</v>
      </c>
      <c r="B216" s="83" t="s">
        <v>2907</v>
      </c>
      <c r="C216" s="84">
        <v>4</v>
      </c>
      <c r="D216" s="83" t="s">
        <v>16</v>
      </c>
      <c r="E216" s="83" t="s">
        <v>2019</v>
      </c>
      <c r="F216" s="83" t="s">
        <v>471</v>
      </c>
      <c r="G216" s="83" t="s">
        <v>472</v>
      </c>
      <c r="H216" s="83" t="s">
        <v>2811</v>
      </c>
      <c r="I216" s="83" t="s">
        <v>2908</v>
      </c>
      <c r="J216" s="92" t="s">
        <v>2797</v>
      </c>
      <c r="K216" s="90" t="s">
        <v>2798</v>
      </c>
      <c r="L216" s="87">
        <v>3383244.81</v>
      </c>
      <c r="M216" s="87">
        <v>5560000</v>
      </c>
      <c r="N216" s="87">
        <v>1853333.3333333333</v>
      </c>
      <c r="O216" s="87">
        <v>2326440.15</v>
      </c>
      <c r="P216" s="87">
        <v>473106.81666666671</v>
      </c>
      <c r="Q216" s="84">
        <v>25.527346223021581</v>
      </c>
      <c r="R216" s="83" t="s">
        <v>2909</v>
      </c>
    </row>
    <row r="217" spans="1:18" ht="18" hidden="1" customHeight="1">
      <c r="A217" s="82">
        <v>44227</v>
      </c>
      <c r="B217" s="83" t="s">
        <v>2907</v>
      </c>
      <c r="C217" s="84">
        <v>4</v>
      </c>
      <c r="D217" s="83" t="s">
        <v>16</v>
      </c>
      <c r="E217" s="83" t="s">
        <v>2019</v>
      </c>
      <c r="F217" s="83" t="s">
        <v>471</v>
      </c>
      <c r="G217" s="83" t="s">
        <v>472</v>
      </c>
      <c r="H217" s="83" t="s">
        <v>2811</v>
      </c>
      <c r="I217" s="83" t="s">
        <v>2908</v>
      </c>
      <c r="J217" s="92" t="s">
        <v>2799</v>
      </c>
      <c r="K217" s="90" t="s">
        <v>2800</v>
      </c>
      <c r="L217" s="87">
        <v>1287815.72</v>
      </c>
      <c r="M217" s="87">
        <v>2397500</v>
      </c>
      <c r="N217" s="87">
        <v>799166.66666666674</v>
      </c>
      <c r="O217" s="87">
        <v>681545.17999999993</v>
      </c>
      <c r="P217" s="87">
        <v>-117621.48666666666</v>
      </c>
      <c r="Q217" s="84">
        <v>-14.718017101147028</v>
      </c>
      <c r="R217" s="83" t="s">
        <v>2910</v>
      </c>
    </row>
    <row r="218" spans="1:18" ht="18" hidden="1" customHeight="1">
      <c r="A218" s="82">
        <v>44227</v>
      </c>
      <c r="B218" s="83" t="s">
        <v>2907</v>
      </c>
      <c r="C218" s="84">
        <v>4</v>
      </c>
      <c r="D218" s="83" t="s">
        <v>16</v>
      </c>
      <c r="E218" s="83" t="s">
        <v>2019</v>
      </c>
      <c r="F218" s="83" t="s">
        <v>471</v>
      </c>
      <c r="G218" s="83" t="s">
        <v>472</v>
      </c>
      <c r="H218" s="83" t="s">
        <v>2811</v>
      </c>
      <c r="I218" s="83" t="s">
        <v>2908</v>
      </c>
      <c r="J218" s="92" t="s">
        <v>2801</v>
      </c>
      <c r="K218" s="90" t="s">
        <v>2802</v>
      </c>
      <c r="L218" s="87">
        <v>254627.52</v>
      </c>
      <c r="M218" s="87">
        <v>483800</v>
      </c>
      <c r="N218" s="87">
        <v>161266.66666666669</v>
      </c>
      <c r="O218" s="87">
        <v>131586</v>
      </c>
      <c r="P218" s="87">
        <v>-29680.666666666668</v>
      </c>
      <c r="Q218" s="84">
        <v>-18.404712691194707</v>
      </c>
      <c r="R218" s="83" t="s">
        <v>2910</v>
      </c>
    </row>
    <row r="219" spans="1:18" ht="18" hidden="1" customHeight="1">
      <c r="A219" s="82">
        <v>44227</v>
      </c>
      <c r="B219" s="83" t="s">
        <v>2907</v>
      </c>
      <c r="C219" s="84">
        <v>4</v>
      </c>
      <c r="D219" s="83" t="s">
        <v>16</v>
      </c>
      <c r="E219" s="83" t="s">
        <v>2019</v>
      </c>
      <c r="F219" s="83" t="s">
        <v>471</v>
      </c>
      <c r="G219" s="83" t="s">
        <v>472</v>
      </c>
      <c r="H219" s="83" t="s">
        <v>2811</v>
      </c>
      <c r="I219" s="83" t="s">
        <v>2908</v>
      </c>
      <c r="J219" s="92" t="s">
        <v>2803</v>
      </c>
      <c r="K219" s="90" t="s">
        <v>2804</v>
      </c>
      <c r="L219" s="87">
        <v>2420303.85</v>
      </c>
      <c r="M219" s="87">
        <v>5255500</v>
      </c>
      <c r="N219" s="87">
        <v>1751833.3333333333</v>
      </c>
      <c r="O219" s="87">
        <v>1600780.47</v>
      </c>
      <c r="P219" s="87">
        <v>-151052.86333333331</v>
      </c>
      <c r="Q219" s="84">
        <v>-8.6225590333935873</v>
      </c>
      <c r="R219" s="83" t="s">
        <v>2910</v>
      </c>
    </row>
    <row r="220" spans="1:18" ht="18" hidden="1" customHeight="1">
      <c r="A220" s="82">
        <v>44227</v>
      </c>
      <c r="B220" s="83" t="s">
        <v>2907</v>
      </c>
      <c r="C220" s="84">
        <v>4</v>
      </c>
      <c r="D220" s="83" t="s">
        <v>16</v>
      </c>
      <c r="E220" s="83" t="s">
        <v>2019</v>
      </c>
      <c r="F220" s="83" t="s">
        <v>471</v>
      </c>
      <c r="G220" s="83" t="s">
        <v>472</v>
      </c>
      <c r="H220" s="83" t="s">
        <v>2811</v>
      </c>
      <c r="I220" s="83" t="s">
        <v>2908</v>
      </c>
      <c r="J220" s="92" t="s">
        <v>2805</v>
      </c>
      <c r="K220" s="90" t="s">
        <v>2806</v>
      </c>
      <c r="L220" s="87">
        <v>13538919.43</v>
      </c>
      <c r="M220" s="87">
        <v>30000000</v>
      </c>
      <c r="N220" s="87">
        <v>10000000</v>
      </c>
      <c r="O220" s="87">
        <v>10646169.58</v>
      </c>
      <c r="P220" s="87">
        <v>646169.57999999996</v>
      </c>
      <c r="Q220" s="84">
        <v>6.4616958000000002</v>
      </c>
      <c r="R220" s="83" t="s">
        <v>2909</v>
      </c>
    </row>
    <row r="221" spans="1:18" ht="18" hidden="1" customHeight="1">
      <c r="A221" s="82">
        <v>44227</v>
      </c>
      <c r="B221" s="83" t="s">
        <v>2907</v>
      </c>
      <c r="C221" s="84">
        <v>4</v>
      </c>
      <c r="D221" s="83" t="s">
        <v>16</v>
      </c>
      <c r="E221" s="83" t="s">
        <v>2019</v>
      </c>
      <c r="F221" s="83" t="s">
        <v>471</v>
      </c>
      <c r="G221" s="83" t="s">
        <v>472</v>
      </c>
      <c r="H221" s="83" t="s">
        <v>2811</v>
      </c>
      <c r="I221" s="83" t="s">
        <v>2908</v>
      </c>
      <c r="J221" s="92" t="s">
        <v>2807</v>
      </c>
      <c r="K221" s="90" t="s">
        <v>2808</v>
      </c>
      <c r="L221" s="87">
        <v>2834933.37</v>
      </c>
      <c r="M221" s="87">
        <v>6345460</v>
      </c>
      <c r="N221" s="87">
        <v>2115153.3333333335</v>
      </c>
      <c r="O221" s="87">
        <v>1617213.97</v>
      </c>
      <c r="P221" s="87">
        <v>-497939.3633333334</v>
      </c>
      <c r="Q221" s="84">
        <v>-23.541525594677136</v>
      </c>
      <c r="R221" s="83" t="s">
        <v>2910</v>
      </c>
    </row>
    <row r="222" spans="1:18" ht="18" hidden="1" customHeight="1">
      <c r="A222" s="82">
        <v>44227</v>
      </c>
      <c r="B222" s="83" t="s">
        <v>2907</v>
      </c>
      <c r="C222" s="84">
        <v>4</v>
      </c>
      <c r="D222" s="83" t="s">
        <v>16</v>
      </c>
      <c r="E222" s="83" t="s">
        <v>2019</v>
      </c>
      <c r="F222" s="83" t="s">
        <v>471</v>
      </c>
      <c r="G222" s="83" t="s">
        <v>472</v>
      </c>
      <c r="H222" s="83" t="s">
        <v>2811</v>
      </c>
      <c r="I222" s="83" t="s">
        <v>2908</v>
      </c>
      <c r="J222" s="92" t="s">
        <v>2870</v>
      </c>
      <c r="K222" s="90" t="s">
        <v>2871</v>
      </c>
      <c r="L222" s="87">
        <v>0</v>
      </c>
      <c r="M222" s="88"/>
      <c r="N222" s="88"/>
      <c r="O222" s="87">
        <v>0</v>
      </c>
      <c r="P222" s="88"/>
      <c r="Q222" s="85"/>
      <c r="R222" s="83" t="s">
        <v>2916</v>
      </c>
    </row>
    <row r="223" spans="1:18" ht="18" hidden="1" customHeight="1">
      <c r="A223" s="82">
        <v>44227</v>
      </c>
      <c r="B223" s="83" t="s">
        <v>2907</v>
      </c>
      <c r="C223" s="84">
        <v>4</v>
      </c>
      <c r="D223" s="83" t="s">
        <v>16</v>
      </c>
      <c r="E223" s="83" t="s">
        <v>2019</v>
      </c>
      <c r="F223" s="83" t="s">
        <v>471</v>
      </c>
      <c r="G223" s="83" t="s">
        <v>472</v>
      </c>
      <c r="H223" s="83" t="s">
        <v>2811</v>
      </c>
      <c r="I223" s="83" t="s">
        <v>2908</v>
      </c>
      <c r="J223" s="92" t="s">
        <v>2809</v>
      </c>
      <c r="K223" s="90" t="s">
        <v>2810</v>
      </c>
      <c r="L223" s="87">
        <v>6196773.3899999997</v>
      </c>
      <c r="M223" s="87">
        <v>9904700</v>
      </c>
      <c r="N223" s="87">
        <v>3301566.6666666665</v>
      </c>
      <c r="O223" s="87">
        <v>1738459.73</v>
      </c>
      <c r="P223" s="87">
        <v>-1563106.9366666665</v>
      </c>
      <c r="Q223" s="84">
        <v>-47.344400234232232</v>
      </c>
      <c r="R223" s="83" t="s">
        <v>2910</v>
      </c>
    </row>
    <row r="224" spans="1:18" ht="18" hidden="1" customHeight="1">
      <c r="A224" s="82">
        <v>44227</v>
      </c>
      <c r="B224" s="83" t="s">
        <v>2907</v>
      </c>
      <c r="C224" s="84">
        <v>4</v>
      </c>
      <c r="D224" s="83" t="s">
        <v>16</v>
      </c>
      <c r="E224" s="83" t="s">
        <v>2019</v>
      </c>
      <c r="F224" s="83" t="s">
        <v>471</v>
      </c>
      <c r="G224" s="83" t="s">
        <v>472</v>
      </c>
      <c r="H224" s="83" t="s">
        <v>2839</v>
      </c>
      <c r="I224" s="83" t="s">
        <v>2908</v>
      </c>
      <c r="J224" s="94" t="s">
        <v>2812</v>
      </c>
      <c r="K224" s="90" t="s">
        <v>2813</v>
      </c>
      <c r="L224" s="87">
        <v>9701690.0299999993</v>
      </c>
      <c r="M224" s="87">
        <v>10285047.640000001</v>
      </c>
      <c r="N224" s="87">
        <v>3428349.2133333334</v>
      </c>
      <c r="O224" s="87">
        <v>5067133.57</v>
      </c>
      <c r="P224" s="87">
        <v>1638784.3566666667</v>
      </c>
      <c r="Q224" s="84">
        <v>47.800975183426566</v>
      </c>
      <c r="R224" s="83" t="s">
        <v>2910</v>
      </c>
    </row>
    <row r="225" spans="1:18" ht="18" hidden="1" customHeight="1">
      <c r="A225" s="82">
        <v>44227</v>
      </c>
      <c r="B225" s="83" t="s">
        <v>2907</v>
      </c>
      <c r="C225" s="84">
        <v>4</v>
      </c>
      <c r="D225" s="83" t="s">
        <v>16</v>
      </c>
      <c r="E225" s="83" t="s">
        <v>2019</v>
      </c>
      <c r="F225" s="83" t="s">
        <v>471</v>
      </c>
      <c r="G225" s="83" t="s">
        <v>472</v>
      </c>
      <c r="H225" s="83" t="s">
        <v>2839</v>
      </c>
      <c r="I225" s="83" t="s">
        <v>2908</v>
      </c>
      <c r="J225" s="94" t="s">
        <v>2814</v>
      </c>
      <c r="K225" s="90" t="s">
        <v>2815</v>
      </c>
      <c r="L225" s="87">
        <v>2305930.69</v>
      </c>
      <c r="M225" s="87">
        <v>2563965.5</v>
      </c>
      <c r="N225" s="87">
        <v>854655.16666666674</v>
      </c>
      <c r="O225" s="87">
        <v>910794.14</v>
      </c>
      <c r="P225" s="87">
        <v>56138.973333333328</v>
      </c>
      <c r="Q225" s="84">
        <v>6.5686110051012774</v>
      </c>
      <c r="R225" s="83" t="s">
        <v>2910</v>
      </c>
    </row>
    <row r="226" spans="1:18" ht="18" hidden="1" customHeight="1">
      <c r="A226" s="82">
        <v>44227</v>
      </c>
      <c r="B226" s="83" t="s">
        <v>2907</v>
      </c>
      <c r="C226" s="84">
        <v>4</v>
      </c>
      <c r="D226" s="83" t="s">
        <v>16</v>
      </c>
      <c r="E226" s="83" t="s">
        <v>2019</v>
      </c>
      <c r="F226" s="83" t="s">
        <v>471</v>
      </c>
      <c r="G226" s="83" t="s">
        <v>472</v>
      </c>
      <c r="H226" s="83" t="s">
        <v>2839</v>
      </c>
      <c r="I226" s="83" t="s">
        <v>2908</v>
      </c>
      <c r="J226" s="94" t="s">
        <v>2816</v>
      </c>
      <c r="K226" s="90" t="s">
        <v>2817</v>
      </c>
      <c r="L226" s="87">
        <v>174094.05</v>
      </c>
      <c r="M226" s="87">
        <v>707506.95</v>
      </c>
      <c r="N226" s="87">
        <v>235835.65</v>
      </c>
      <c r="O226" s="87">
        <v>111098.9</v>
      </c>
      <c r="P226" s="87">
        <v>-124736.75</v>
      </c>
      <c r="Q226" s="84">
        <v>-52.891388558091201</v>
      </c>
      <c r="R226" s="83" t="s">
        <v>2909</v>
      </c>
    </row>
    <row r="227" spans="1:18" ht="18" hidden="1" customHeight="1">
      <c r="A227" s="82">
        <v>44227</v>
      </c>
      <c r="B227" s="83" t="s">
        <v>2907</v>
      </c>
      <c r="C227" s="84">
        <v>4</v>
      </c>
      <c r="D227" s="83" t="s">
        <v>16</v>
      </c>
      <c r="E227" s="83" t="s">
        <v>2019</v>
      </c>
      <c r="F227" s="83" t="s">
        <v>471</v>
      </c>
      <c r="G227" s="83" t="s">
        <v>472</v>
      </c>
      <c r="H227" s="83" t="s">
        <v>2839</v>
      </c>
      <c r="I227" s="83" t="s">
        <v>2908</v>
      </c>
      <c r="J227" s="94" t="s">
        <v>2818</v>
      </c>
      <c r="K227" s="90" t="s">
        <v>2819</v>
      </c>
      <c r="L227" s="87">
        <v>2345410.64</v>
      </c>
      <c r="M227" s="87">
        <v>1730033</v>
      </c>
      <c r="N227" s="87">
        <v>576677.66666666663</v>
      </c>
      <c r="O227" s="87">
        <v>1629676.04</v>
      </c>
      <c r="P227" s="87">
        <v>1052998.3733333333</v>
      </c>
      <c r="Q227" s="84">
        <v>182.59739091682064</v>
      </c>
      <c r="R227" s="83" t="s">
        <v>2910</v>
      </c>
    </row>
    <row r="228" spans="1:18" ht="18" hidden="1" customHeight="1">
      <c r="A228" s="82">
        <v>44227</v>
      </c>
      <c r="B228" s="83" t="s">
        <v>2907</v>
      </c>
      <c r="C228" s="84">
        <v>4</v>
      </c>
      <c r="D228" s="83" t="s">
        <v>16</v>
      </c>
      <c r="E228" s="83" t="s">
        <v>2019</v>
      </c>
      <c r="F228" s="83" t="s">
        <v>471</v>
      </c>
      <c r="G228" s="83" t="s">
        <v>472</v>
      </c>
      <c r="H228" s="83" t="s">
        <v>2839</v>
      </c>
      <c r="I228" s="83" t="s">
        <v>2908</v>
      </c>
      <c r="J228" s="94" t="s">
        <v>2820</v>
      </c>
      <c r="K228" s="90" t="s">
        <v>2821</v>
      </c>
      <c r="L228" s="87">
        <v>18773253.859999999</v>
      </c>
      <c r="M228" s="87">
        <v>30000000</v>
      </c>
      <c r="N228" s="87">
        <v>10000000</v>
      </c>
      <c r="O228" s="87">
        <v>10648269.58</v>
      </c>
      <c r="P228" s="87">
        <v>648269.57999999996</v>
      </c>
      <c r="Q228" s="84">
        <v>6.4826958000000001</v>
      </c>
      <c r="R228" s="83" t="s">
        <v>2910</v>
      </c>
    </row>
    <row r="229" spans="1:18" ht="18" hidden="1" customHeight="1">
      <c r="A229" s="82">
        <v>44227</v>
      </c>
      <c r="B229" s="83" t="s">
        <v>2907</v>
      </c>
      <c r="C229" s="84">
        <v>4</v>
      </c>
      <c r="D229" s="83" t="s">
        <v>16</v>
      </c>
      <c r="E229" s="83" t="s">
        <v>2019</v>
      </c>
      <c r="F229" s="83" t="s">
        <v>471</v>
      </c>
      <c r="G229" s="83" t="s">
        <v>472</v>
      </c>
      <c r="H229" s="83" t="s">
        <v>2839</v>
      </c>
      <c r="I229" s="83" t="s">
        <v>2908</v>
      </c>
      <c r="J229" s="94" t="s">
        <v>2822</v>
      </c>
      <c r="K229" s="90" t="s">
        <v>2846</v>
      </c>
      <c r="L229" s="87">
        <v>4818870.5999999996</v>
      </c>
      <c r="M229" s="87">
        <v>6625973</v>
      </c>
      <c r="N229" s="87">
        <v>2208657.6666666665</v>
      </c>
      <c r="O229" s="87">
        <v>1873629.6900000002</v>
      </c>
      <c r="P229" s="87">
        <v>-335027.97666666668</v>
      </c>
      <c r="Q229" s="84">
        <v>-15.16885037110776</v>
      </c>
      <c r="R229" s="83" t="s">
        <v>2909</v>
      </c>
    </row>
    <row r="230" spans="1:18" ht="18" hidden="1" customHeight="1">
      <c r="A230" s="82">
        <v>44227</v>
      </c>
      <c r="B230" s="83" t="s">
        <v>2907</v>
      </c>
      <c r="C230" s="84">
        <v>4</v>
      </c>
      <c r="D230" s="83" t="s">
        <v>16</v>
      </c>
      <c r="E230" s="83" t="s">
        <v>2019</v>
      </c>
      <c r="F230" s="83" t="s">
        <v>471</v>
      </c>
      <c r="G230" s="83" t="s">
        <v>472</v>
      </c>
      <c r="H230" s="83" t="s">
        <v>2839</v>
      </c>
      <c r="I230" s="83" t="s">
        <v>2908</v>
      </c>
      <c r="J230" s="94" t="s">
        <v>2823</v>
      </c>
      <c r="K230" s="90" t="s">
        <v>2824</v>
      </c>
      <c r="L230" s="87">
        <v>8733506.2699999996</v>
      </c>
      <c r="M230" s="87">
        <v>12745040</v>
      </c>
      <c r="N230" s="87">
        <v>4248346.666666666</v>
      </c>
      <c r="O230" s="87">
        <v>3533832.5</v>
      </c>
      <c r="P230" s="87">
        <v>-714514.16666666663</v>
      </c>
      <c r="Q230" s="84">
        <v>-16.818640820272041</v>
      </c>
      <c r="R230" s="83" t="s">
        <v>2909</v>
      </c>
    </row>
    <row r="231" spans="1:18" ht="18" hidden="1" customHeight="1">
      <c r="A231" s="82">
        <v>44227</v>
      </c>
      <c r="B231" s="83" t="s">
        <v>2907</v>
      </c>
      <c r="C231" s="84">
        <v>4</v>
      </c>
      <c r="D231" s="83" t="s">
        <v>16</v>
      </c>
      <c r="E231" s="83" t="s">
        <v>2019</v>
      </c>
      <c r="F231" s="83" t="s">
        <v>471</v>
      </c>
      <c r="G231" s="83" t="s">
        <v>472</v>
      </c>
      <c r="H231" s="83" t="s">
        <v>2839</v>
      </c>
      <c r="I231" s="83" t="s">
        <v>2908</v>
      </c>
      <c r="J231" s="94" t="s">
        <v>2825</v>
      </c>
      <c r="K231" s="90" t="s">
        <v>2826</v>
      </c>
      <c r="L231" s="87">
        <v>1272671.6000000001</v>
      </c>
      <c r="M231" s="87">
        <v>1812676.5</v>
      </c>
      <c r="N231" s="87">
        <v>604225.5</v>
      </c>
      <c r="O231" s="87">
        <v>629736.1</v>
      </c>
      <c r="P231" s="87">
        <v>25510.6</v>
      </c>
      <c r="Q231" s="84">
        <v>4.2220329992693122</v>
      </c>
      <c r="R231" s="83" t="s">
        <v>2910</v>
      </c>
    </row>
    <row r="232" spans="1:18" ht="18" hidden="1" customHeight="1">
      <c r="A232" s="82">
        <v>44227</v>
      </c>
      <c r="B232" s="83" t="s">
        <v>2907</v>
      </c>
      <c r="C232" s="84">
        <v>4</v>
      </c>
      <c r="D232" s="83" t="s">
        <v>16</v>
      </c>
      <c r="E232" s="83" t="s">
        <v>2019</v>
      </c>
      <c r="F232" s="83" t="s">
        <v>471</v>
      </c>
      <c r="G232" s="83" t="s">
        <v>472</v>
      </c>
      <c r="H232" s="83" t="s">
        <v>2839</v>
      </c>
      <c r="I232" s="83" t="s">
        <v>2908</v>
      </c>
      <c r="J232" s="94" t="s">
        <v>2827</v>
      </c>
      <c r="K232" s="90" t="s">
        <v>2828</v>
      </c>
      <c r="L232" s="87">
        <v>2245082.41</v>
      </c>
      <c r="M232" s="87">
        <v>4245721</v>
      </c>
      <c r="N232" s="87">
        <v>1415240.3333333335</v>
      </c>
      <c r="O232" s="87">
        <v>1599819.43</v>
      </c>
      <c r="P232" s="87">
        <v>184579.09666666668</v>
      </c>
      <c r="Q232" s="84">
        <v>13.042243943961461</v>
      </c>
      <c r="R232" s="83" t="s">
        <v>2910</v>
      </c>
    </row>
    <row r="233" spans="1:18" ht="18" hidden="1" customHeight="1">
      <c r="A233" s="82">
        <v>44227</v>
      </c>
      <c r="B233" s="83" t="s">
        <v>2907</v>
      </c>
      <c r="C233" s="84">
        <v>4</v>
      </c>
      <c r="D233" s="83" t="s">
        <v>16</v>
      </c>
      <c r="E233" s="83" t="s">
        <v>2019</v>
      </c>
      <c r="F233" s="83" t="s">
        <v>471</v>
      </c>
      <c r="G233" s="83" t="s">
        <v>472</v>
      </c>
      <c r="H233" s="83" t="s">
        <v>2839</v>
      </c>
      <c r="I233" s="83" t="s">
        <v>2908</v>
      </c>
      <c r="J233" s="94" t="s">
        <v>2829</v>
      </c>
      <c r="K233" s="90" t="s">
        <v>2830</v>
      </c>
      <c r="L233" s="87">
        <v>1541086.76</v>
      </c>
      <c r="M233" s="87">
        <v>2626953</v>
      </c>
      <c r="N233" s="87">
        <v>875651</v>
      </c>
      <c r="O233" s="87">
        <v>582428.72000000009</v>
      </c>
      <c r="P233" s="87">
        <v>-293222.28000000003</v>
      </c>
      <c r="Q233" s="84">
        <v>-33.486203978525694</v>
      </c>
      <c r="R233" s="83" t="s">
        <v>2909</v>
      </c>
    </row>
    <row r="234" spans="1:18" ht="18" hidden="1" customHeight="1">
      <c r="A234" s="82">
        <v>44227</v>
      </c>
      <c r="B234" s="83" t="s">
        <v>2907</v>
      </c>
      <c r="C234" s="84">
        <v>4</v>
      </c>
      <c r="D234" s="83" t="s">
        <v>16</v>
      </c>
      <c r="E234" s="83" t="s">
        <v>2019</v>
      </c>
      <c r="F234" s="83" t="s">
        <v>471</v>
      </c>
      <c r="G234" s="83" t="s">
        <v>472</v>
      </c>
      <c r="H234" s="83" t="s">
        <v>2839</v>
      </c>
      <c r="I234" s="83" t="s">
        <v>2908</v>
      </c>
      <c r="J234" s="94" t="s">
        <v>2831</v>
      </c>
      <c r="K234" s="90" t="s">
        <v>2832</v>
      </c>
      <c r="L234" s="87">
        <v>2152732.12</v>
      </c>
      <c r="M234" s="87">
        <v>1272520</v>
      </c>
      <c r="N234" s="87">
        <v>424173.33333333337</v>
      </c>
      <c r="O234" s="87">
        <v>515085</v>
      </c>
      <c r="P234" s="87">
        <v>90911.666666666672</v>
      </c>
      <c r="Q234" s="84">
        <v>21.432669034671363</v>
      </c>
      <c r="R234" s="83" t="s">
        <v>2910</v>
      </c>
    </row>
    <row r="235" spans="1:18" ht="18" hidden="1" customHeight="1">
      <c r="A235" s="82">
        <v>44227</v>
      </c>
      <c r="B235" s="83" t="s">
        <v>2907</v>
      </c>
      <c r="C235" s="84">
        <v>4</v>
      </c>
      <c r="D235" s="83" t="s">
        <v>16</v>
      </c>
      <c r="E235" s="83" t="s">
        <v>2019</v>
      </c>
      <c r="F235" s="83" t="s">
        <v>471</v>
      </c>
      <c r="G235" s="83" t="s">
        <v>472</v>
      </c>
      <c r="H235" s="83" t="s">
        <v>2839</v>
      </c>
      <c r="I235" s="83" t="s">
        <v>2908</v>
      </c>
      <c r="J235" s="94" t="s">
        <v>2833</v>
      </c>
      <c r="K235" s="90" t="s">
        <v>2834</v>
      </c>
      <c r="L235" s="87">
        <v>1771390.78</v>
      </c>
      <c r="M235" s="87">
        <v>4662000</v>
      </c>
      <c r="N235" s="87">
        <v>1554000</v>
      </c>
      <c r="O235" s="87">
        <v>818944.46</v>
      </c>
      <c r="P235" s="87">
        <v>-735055.54</v>
      </c>
      <c r="Q235" s="84">
        <v>-47.300871299871304</v>
      </c>
      <c r="R235" s="83" t="s">
        <v>2909</v>
      </c>
    </row>
    <row r="236" spans="1:18" ht="18" hidden="1" customHeight="1">
      <c r="A236" s="82">
        <v>44227</v>
      </c>
      <c r="B236" s="83" t="s">
        <v>2907</v>
      </c>
      <c r="C236" s="84">
        <v>4</v>
      </c>
      <c r="D236" s="83" t="s">
        <v>16</v>
      </c>
      <c r="E236" s="83" t="s">
        <v>2019</v>
      </c>
      <c r="F236" s="83" t="s">
        <v>471</v>
      </c>
      <c r="G236" s="83" t="s">
        <v>472</v>
      </c>
      <c r="H236" s="83" t="s">
        <v>2839</v>
      </c>
      <c r="I236" s="83" t="s">
        <v>2908</v>
      </c>
      <c r="J236" s="94" t="s">
        <v>2835</v>
      </c>
      <c r="K236" s="90" t="s">
        <v>2836</v>
      </c>
      <c r="L236" s="87">
        <v>24317.07</v>
      </c>
      <c r="M236" s="87">
        <v>150000</v>
      </c>
      <c r="N236" s="87">
        <v>50000</v>
      </c>
      <c r="O236" s="87">
        <v>39518.1</v>
      </c>
      <c r="P236" s="87">
        <v>-10481.9</v>
      </c>
      <c r="Q236" s="84">
        <v>-20.963799999999999</v>
      </c>
      <c r="R236" s="83" t="s">
        <v>2909</v>
      </c>
    </row>
    <row r="237" spans="1:18" ht="18" hidden="1" customHeight="1">
      <c r="A237" s="82">
        <v>44227</v>
      </c>
      <c r="B237" s="83" t="s">
        <v>2907</v>
      </c>
      <c r="C237" s="84">
        <v>4</v>
      </c>
      <c r="D237" s="83" t="s">
        <v>16</v>
      </c>
      <c r="E237" s="83" t="s">
        <v>2019</v>
      </c>
      <c r="F237" s="83" t="s">
        <v>471</v>
      </c>
      <c r="G237" s="83" t="s">
        <v>472</v>
      </c>
      <c r="H237" s="83" t="s">
        <v>2839</v>
      </c>
      <c r="I237" s="83" t="s">
        <v>2908</v>
      </c>
      <c r="J237" s="94" t="s">
        <v>2837</v>
      </c>
      <c r="K237" s="90" t="s">
        <v>2838</v>
      </c>
      <c r="L237" s="87">
        <v>4822466.3899999997</v>
      </c>
      <c r="M237" s="87">
        <v>6290454.9000000004</v>
      </c>
      <c r="N237" s="87">
        <v>2096818.3</v>
      </c>
      <c r="O237" s="87">
        <v>1953777.6</v>
      </c>
      <c r="P237" s="87">
        <v>-143040.70000000001</v>
      </c>
      <c r="Q237" s="84">
        <v>-6.8217975777872599</v>
      </c>
      <c r="R237" s="83" t="s">
        <v>2909</v>
      </c>
    </row>
    <row r="238" spans="1:18" ht="18" hidden="1" customHeight="1">
      <c r="A238" s="82">
        <v>44227</v>
      </c>
      <c r="B238" s="83" t="s">
        <v>2907</v>
      </c>
      <c r="C238" s="84">
        <v>4</v>
      </c>
      <c r="D238" s="83" t="s">
        <v>16</v>
      </c>
      <c r="E238" s="83" t="s">
        <v>2019</v>
      </c>
      <c r="F238" s="83" t="s">
        <v>471</v>
      </c>
      <c r="G238" s="83" t="s">
        <v>472</v>
      </c>
      <c r="H238" s="83" t="s">
        <v>2839</v>
      </c>
      <c r="I238" s="83" t="s">
        <v>2908</v>
      </c>
      <c r="J238" s="94" t="s">
        <v>2872</v>
      </c>
      <c r="K238" s="90" t="s">
        <v>2873</v>
      </c>
      <c r="L238" s="87">
        <v>0</v>
      </c>
      <c r="M238" s="88"/>
      <c r="N238" s="88"/>
      <c r="O238" s="87">
        <v>0</v>
      </c>
      <c r="P238" s="88"/>
      <c r="Q238" s="85"/>
      <c r="R238" s="83" t="s">
        <v>2916</v>
      </c>
    </row>
    <row r="239" spans="1:18" ht="18" hidden="1" customHeight="1">
      <c r="A239" s="82">
        <v>44227</v>
      </c>
      <c r="B239" s="83" t="s">
        <v>2907</v>
      </c>
      <c r="C239" s="84">
        <v>4</v>
      </c>
      <c r="D239" s="83" t="s">
        <v>16</v>
      </c>
      <c r="E239" s="83" t="s">
        <v>2019</v>
      </c>
      <c r="F239" s="83" t="s">
        <v>471</v>
      </c>
      <c r="G239" s="83" t="s">
        <v>472</v>
      </c>
      <c r="H239" s="83" t="s">
        <v>2911</v>
      </c>
      <c r="I239" s="83" t="s">
        <v>1944</v>
      </c>
      <c r="J239" s="95" t="s">
        <v>2852</v>
      </c>
      <c r="K239" s="90" t="s">
        <v>2912</v>
      </c>
      <c r="L239" s="87">
        <v>8394598.0399999991</v>
      </c>
      <c r="M239" s="87">
        <v>8394598.0399999991</v>
      </c>
      <c r="N239" s="87">
        <v>2798199.3466666667</v>
      </c>
      <c r="O239" s="87">
        <v>11538941.729999999</v>
      </c>
      <c r="P239" s="87">
        <v>8740742.3833333328</v>
      </c>
      <c r="Q239" s="84">
        <v>312.37025316819097</v>
      </c>
      <c r="R239" s="83" t="s">
        <v>2909</v>
      </c>
    </row>
    <row r="240" spans="1:18" ht="18" hidden="1" customHeight="1">
      <c r="A240" s="82">
        <v>44227</v>
      </c>
      <c r="B240" s="83" t="s">
        <v>2907</v>
      </c>
      <c r="C240" s="84">
        <v>4</v>
      </c>
      <c r="D240" s="83" t="s">
        <v>16</v>
      </c>
      <c r="E240" s="83" t="s">
        <v>2019</v>
      </c>
      <c r="F240" s="83" t="s">
        <v>471</v>
      </c>
      <c r="G240" s="83" t="s">
        <v>472</v>
      </c>
      <c r="H240" s="83" t="s">
        <v>2913</v>
      </c>
      <c r="I240" s="83" t="s">
        <v>1944</v>
      </c>
      <c r="J240" s="95" t="s">
        <v>2853</v>
      </c>
      <c r="K240" s="90" t="s">
        <v>2914</v>
      </c>
      <c r="L240" s="87">
        <v>23159578.579999998</v>
      </c>
      <c r="M240" s="87">
        <v>23159578.579999998</v>
      </c>
      <c r="N240" s="87">
        <v>7719859.5266666673</v>
      </c>
      <c r="O240" s="87">
        <v>26399273.870000005</v>
      </c>
      <c r="P240" s="87">
        <v>18679414.343333334</v>
      </c>
      <c r="Q240" s="84">
        <v>241.96572850592861</v>
      </c>
      <c r="R240" s="83" t="s">
        <v>2909</v>
      </c>
    </row>
    <row r="241" spans="1:18" ht="18" hidden="1" customHeight="1">
      <c r="A241" s="82">
        <v>44227</v>
      </c>
      <c r="B241" s="83" t="s">
        <v>2907</v>
      </c>
      <c r="C241" s="84">
        <v>4</v>
      </c>
      <c r="D241" s="83" t="s">
        <v>16</v>
      </c>
      <c r="E241" s="83" t="s">
        <v>2019</v>
      </c>
      <c r="F241" s="83" t="s">
        <v>471</v>
      </c>
      <c r="G241" s="83" t="s">
        <v>472</v>
      </c>
      <c r="H241" s="83" t="s">
        <v>2913</v>
      </c>
      <c r="I241" s="83" t="s">
        <v>1944</v>
      </c>
      <c r="J241" s="95" t="s">
        <v>2854</v>
      </c>
      <c r="K241" s="90" t="s">
        <v>2915</v>
      </c>
      <c r="L241" s="87">
        <v>28768839.829999998</v>
      </c>
      <c r="M241" s="87">
        <v>-28768839.829999998</v>
      </c>
      <c r="N241" s="87">
        <v>-9589613.2766666673</v>
      </c>
      <c r="O241" s="87">
        <v>-30102912.420000002</v>
      </c>
      <c r="P241" s="87">
        <v>-20513299.143333334</v>
      </c>
      <c r="Q241" s="84">
        <v>213.91164118417632</v>
      </c>
      <c r="R241" s="83" t="s">
        <v>2909</v>
      </c>
    </row>
    <row r="242" spans="1:18" ht="18" hidden="1" customHeight="1">
      <c r="A242" s="82">
        <v>44227</v>
      </c>
      <c r="B242" s="83" t="s">
        <v>2907</v>
      </c>
      <c r="C242" s="84">
        <v>4</v>
      </c>
      <c r="D242" s="83" t="s">
        <v>16</v>
      </c>
      <c r="E242" s="83" t="s">
        <v>2019</v>
      </c>
      <c r="F242" s="83" t="s">
        <v>473</v>
      </c>
      <c r="G242" s="83" t="s">
        <v>474</v>
      </c>
      <c r="H242" s="83" t="s">
        <v>2811</v>
      </c>
      <c r="I242" s="83" t="s">
        <v>2908</v>
      </c>
      <c r="J242" s="95" t="s">
        <v>2790</v>
      </c>
      <c r="K242" s="90" t="s">
        <v>2791</v>
      </c>
      <c r="L242" s="87">
        <v>25271809.829999998</v>
      </c>
      <c r="M242" s="87">
        <v>39785634.640000001</v>
      </c>
      <c r="N242" s="87">
        <v>13261878.213333333</v>
      </c>
      <c r="O242" s="87">
        <v>16521326.41</v>
      </c>
      <c r="P242" s="87">
        <v>3259448.1966666663</v>
      </c>
      <c r="Q242" s="84">
        <v>24.577575998169372</v>
      </c>
      <c r="R242" s="83" t="s">
        <v>2909</v>
      </c>
    </row>
    <row r="243" spans="1:18" ht="18" hidden="1" customHeight="1">
      <c r="A243" s="82">
        <v>44227</v>
      </c>
      <c r="B243" s="83" t="s">
        <v>2907</v>
      </c>
      <c r="C243" s="84">
        <v>4</v>
      </c>
      <c r="D243" s="83" t="s">
        <v>16</v>
      </c>
      <c r="E243" s="83" t="s">
        <v>2019</v>
      </c>
      <c r="F243" s="83" t="s">
        <v>473</v>
      </c>
      <c r="G243" s="83" t="s">
        <v>474</v>
      </c>
      <c r="H243" s="83" t="s">
        <v>2811</v>
      </c>
      <c r="I243" s="83" t="s">
        <v>2908</v>
      </c>
      <c r="J243" s="95" t="s">
        <v>2792</v>
      </c>
      <c r="K243" s="90" t="s">
        <v>2793</v>
      </c>
      <c r="L243" s="87">
        <v>65943.67</v>
      </c>
      <c r="M243" s="87">
        <v>130000</v>
      </c>
      <c r="N243" s="87">
        <v>43333.333333333328</v>
      </c>
      <c r="O243" s="87">
        <v>29000</v>
      </c>
      <c r="P243" s="87">
        <v>-14333.333333333334</v>
      </c>
      <c r="Q243" s="84">
        <v>-33.076923076923073</v>
      </c>
      <c r="R243" s="83" t="s">
        <v>2910</v>
      </c>
    </row>
    <row r="244" spans="1:18" ht="18" hidden="1" customHeight="1">
      <c r="A244" s="82">
        <v>44227</v>
      </c>
      <c r="B244" s="83" t="s">
        <v>2907</v>
      </c>
      <c r="C244" s="84">
        <v>4</v>
      </c>
      <c r="D244" s="83" t="s">
        <v>16</v>
      </c>
      <c r="E244" s="83" t="s">
        <v>2019</v>
      </c>
      <c r="F244" s="83" t="s">
        <v>473</v>
      </c>
      <c r="G244" s="83" t="s">
        <v>474</v>
      </c>
      <c r="H244" s="83" t="s">
        <v>2811</v>
      </c>
      <c r="I244" s="83" t="s">
        <v>2908</v>
      </c>
      <c r="J244" s="95" t="s">
        <v>2794</v>
      </c>
      <c r="K244" s="90" t="s">
        <v>2795</v>
      </c>
      <c r="L244" s="87">
        <v>60945.51</v>
      </c>
      <c r="M244" s="87">
        <v>150000</v>
      </c>
      <c r="N244" s="87">
        <v>50000</v>
      </c>
      <c r="O244" s="87">
        <v>7155.25</v>
      </c>
      <c r="P244" s="87">
        <v>-42844.75</v>
      </c>
      <c r="Q244" s="84">
        <v>-85.689499999999995</v>
      </c>
      <c r="R244" s="83" t="s">
        <v>2910</v>
      </c>
    </row>
    <row r="245" spans="1:18" ht="18" hidden="1" customHeight="1">
      <c r="A245" s="82">
        <v>44227</v>
      </c>
      <c r="B245" s="83" t="s">
        <v>2907</v>
      </c>
      <c r="C245" s="84">
        <v>4</v>
      </c>
      <c r="D245" s="83" t="s">
        <v>16</v>
      </c>
      <c r="E245" s="83" t="s">
        <v>2019</v>
      </c>
      <c r="F245" s="83" t="s">
        <v>473</v>
      </c>
      <c r="G245" s="83" t="s">
        <v>474</v>
      </c>
      <c r="H245" s="83" t="s">
        <v>2811</v>
      </c>
      <c r="I245" s="83" t="s">
        <v>2908</v>
      </c>
      <c r="J245" s="95" t="s">
        <v>2865</v>
      </c>
      <c r="K245" s="90" t="s">
        <v>2796</v>
      </c>
      <c r="L245" s="87">
        <v>478653.53</v>
      </c>
      <c r="M245" s="87">
        <v>1165932</v>
      </c>
      <c r="N245" s="87">
        <v>388644</v>
      </c>
      <c r="O245" s="87">
        <v>240925.1</v>
      </c>
      <c r="P245" s="87">
        <v>-147718.9</v>
      </c>
      <c r="Q245" s="84">
        <v>-38.008794680993404</v>
      </c>
      <c r="R245" s="83" t="s">
        <v>2910</v>
      </c>
    </row>
    <row r="246" spans="1:18" ht="18" hidden="1" customHeight="1">
      <c r="A246" s="82">
        <v>44227</v>
      </c>
      <c r="B246" s="83" t="s">
        <v>2907</v>
      </c>
      <c r="C246" s="84">
        <v>4</v>
      </c>
      <c r="D246" s="83" t="s">
        <v>16</v>
      </c>
      <c r="E246" s="83" t="s">
        <v>2019</v>
      </c>
      <c r="F246" s="83" t="s">
        <v>473</v>
      </c>
      <c r="G246" s="83" t="s">
        <v>474</v>
      </c>
      <c r="H246" s="83" t="s">
        <v>2811</v>
      </c>
      <c r="I246" s="83" t="s">
        <v>2908</v>
      </c>
      <c r="J246" s="95" t="s">
        <v>2797</v>
      </c>
      <c r="K246" s="90" t="s">
        <v>2798</v>
      </c>
      <c r="L246" s="87">
        <v>3370664.75</v>
      </c>
      <c r="M246" s="87">
        <v>6479000</v>
      </c>
      <c r="N246" s="87">
        <v>2159666.6666666665</v>
      </c>
      <c r="O246" s="87">
        <v>1857685.45</v>
      </c>
      <c r="P246" s="87">
        <v>-301981.21666666667</v>
      </c>
      <c r="Q246" s="84">
        <v>-13.982769717549004</v>
      </c>
      <c r="R246" s="83" t="s">
        <v>2910</v>
      </c>
    </row>
    <row r="247" spans="1:18" ht="18" hidden="1" customHeight="1">
      <c r="A247" s="82">
        <v>44227</v>
      </c>
      <c r="B247" s="83" t="s">
        <v>2907</v>
      </c>
      <c r="C247" s="84">
        <v>4</v>
      </c>
      <c r="D247" s="83" t="s">
        <v>16</v>
      </c>
      <c r="E247" s="83" t="s">
        <v>2019</v>
      </c>
      <c r="F247" s="83" t="s">
        <v>473</v>
      </c>
      <c r="G247" s="83" t="s">
        <v>474</v>
      </c>
      <c r="H247" s="83" t="s">
        <v>2811</v>
      </c>
      <c r="I247" s="83" t="s">
        <v>2908</v>
      </c>
      <c r="J247" s="95" t="s">
        <v>2799</v>
      </c>
      <c r="K247" s="90" t="s">
        <v>2800</v>
      </c>
      <c r="L247" s="87">
        <v>815056.32</v>
      </c>
      <c r="M247" s="87">
        <v>1612462.55</v>
      </c>
      <c r="N247" s="87">
        <v>537487.51666666672</v>
      </c>
      <c r="O247" s="87">
        <v>652103.8600000001</v>
      </c>
      <c r="P247" s="87">
        <v>114616.34333333335</v>
      </c>
      <c r="Q247" s="84">
        <v>21.324466109305916</v>
      </c>
      <c r="R247" s="83" t="s">
        <v>2909</v>
      </c>
    </row>
    <row r="248" spans="1:18" ht="18" hidden="1" customHeight="1">
      <c r="A248" s="82">
        <v>44227</v>
      </c>
      <c r="B248" s="83" t="s">
        <v>2907</v>
      </c>
      <c r="C248" s="84">
        <v>4</v>
      </c>
      <c r="D248" s="83" t="s">
        <v>16</v>
      </c>
      <c r="E248" s="83" t="s">
        <v>2019</v>
      </c>
      <c r="F248" s="83" t="s">
        <v>473</v>
      </c>
      <c r="G248" s="83" t="s">
        <v>474</v>
      </c>
      <c r="H248" s="83" t="s">
        <v>2811</v>
      </c>
      <c r="I248" s="83" t="s">
        <v>2908</v>
      </c>
      <c r="J248" s="95" t="s">
        <v>2801</v>
      </c>
      <c r="K248" s="90" t="s">
        <v>2802</v>
      </c>
      <c r="L248" s="87">
        <v>69210.600000000006</v>
      </c>
      <c r="M248" s="87">
        <v>141336</v>
      </c>
      <c r="N248" s="87">
        <v>47112</v>
      </c>
      <c r="O248" s="87">
        <v>23355.75</v>
      </c>
      <c r="P248" s="87">
        <v>-23756.25</v>
      </c>
      <c r="Q248" s="84">
        <v>-50.42505094243505</v>
      </c>
      <c r="R248" s="83" t="s">
        <v>2910</v>
      </c>
    </row>
    <row r="249" spans="1:18" ht="18" hidden="1" customHeight="1">
      <c r="A249" s="82">
        <v>44227</v>
      </c>
      <c r="B249" s="83" t="s">
        <v>2907</v>
      </c>
      <c r="C249" s="84">
        <v>4</v>
      </c>
      <c r="D249" s="83" t="s">
        <v>16</v>
      </c>
      <c r="E249" s="83" t="s">
        <v>2019</v>
      </c>
      <c r="F249" s="83" t="s">
        <v>473</v>
      </c>
      <c r="G249" s="83" t="s">
        <v>474</v>
      </c>
      <c r="H249" s="83" t="s">
        <v>2811</v>
      </c>
      <c r="I249" s="83" t="s">
        <v>2908</v>
      </c>
      <c r="J249" s="95" t="s">
        <v>2803</v>
      </c>
      <c r="K249" s="90" t="s">
        <v>2804</v>
      </c>
      <c r="L249" s="87">
        <v>2257262.15</v>
      </c>
      <c r="M249" s="87">
        <v>4408000</v>
      </c>
      <c r="N249" s="87">
        <v>1469333.3333333335</v>
      </c>
      <c r="O249" s="87">
        <v>1062183.82</v>
      </c>
      <c r="P249" s="87">
        <v>-407149.51333333331</v>
      </c>
      <c r="Q249" s="84">
        <v>-27.709812613430127</v>
      </c>
      <c r="R249" s="83" t="s">
        <v>2910</v>
      </c>
    </row>
    <row r="250" spans="1:18" ht="18" hidden="1" customHeight="1">
      <c r="A250" s="82">
        <v>44227</v>
      </c>
      <c r="B250" s="83" t="s">
        <v>2907</v>
      </c>
      <c r="C250" s="84">
        <v>4</v>
      </c>
      <c r="D250" s="83" t="s">
        <v>16</v>
      </c>
      <c r="E250" s="83" t="s">
        <v>2019</v>
      </c>
      <c r="F250" s="83" t="s">
        <v>473</v>
      </c>
      <c r="G250" s="83" t="s">
        <v>474</v>
      </c>
      <c r="H250" s="83" t="s">
        <v>2811</v>
      </c>
      <c r="I250" s="83" t="s">
        <v>2908</v>
      </c>
      <c r="J250" s="95" t="s">
        <v>2805</v>
      </c>
      <c r="K250" s="90" t="s">
        <v>2806</v>
      </c>
      <c r="L250" s="87">
        <v>17443327.969999999</v>
      </c>
      <c r="M250" s="87">
        <v>35733025.32</v>
      </c>
      <c r="N250" s="87">
        <v>11911008.439999999</v>
      </c>
      <c r="O250" s="87">
        <v>11282850</v>
      </c>
      <c r="P250" s="87">
        <v>-628158.43999999994</v>
      </c>
      <c r="Q250" s="84">
        <v>-5.2737637049310999</v>
      </c>
      <c r="R250" s="83" t="s">
        <v>2910</v>
      </c>
    </row>
    <row r="251" spans="1:18" ht="18" hidden="1" customHeight="1">
      <c r="A251" s="82">
        <v>44227</v>
      </c>
      <c r="B251" s="83" t="s">
        <v>2907</v>
      </c>
      <c r="C251" s="84">
        <v>4</v>
      </c>
      <c r="D251" s="83" t="s">
        <v>16</v>
      </c>
      <c r="E251" s="83" t="s">
        <v>2019</v>
      </c>
      <c r="F251" s="83" t="s">
        <v>473</v>
      </c>
      <c r="G251" s="83" t="s">
        <v>474</v>
      </c>
      <c r="H251" s="83" t="s">
        <v>2811</v>
      </c>
      <c r="I251" s="83" t="s">
        <v>2908</v>
      </c>
      <c r="J251" s="95" t="s">
        <v>2807</v>
      </c>
      <c r="K251" s="90" t="s">
        <v>2808</v>
      </c>
      <c r="L251" s="87">
        <v>4280800.92</v>
      </c>
      <c r="M251" s="87">
        <v>8494350</v>
      </c>
      <c r="N251" s="87">
        <v>2831450</v>
      </c>
      <c r="O251" s="87">
        <v>1559929.5499999998</v>
      </c>
      <c r="P251" s="87">
        <v>-1271520.45</v>
      </c>
      <c r="Q251" s="84">
        <v>-44.907042328135759</v>
      </c>
      <c r="R251" s="83" t="s">
        <v>2910</v>
      </c>
    </row>
    <row r="252" spans="1:18" ht="18" hidden="1" customHeight="1">
      <c r="A252" s="82">
        <v>44227</v>
      </c>
      <c r="B252" s="83" t="s">
        <v>2907</v>
      </c>
      <c r="C252" s="84">
        <v>4</v>
      </c>
      <c r="D252" s="83" t="s">
        <v>16</v>
      </c>
      <c r="E252" s="83" t="s">
        <v>2019</v>
      </c>
      <c r="F252" s="83" t="s">
        <v>473</v>
      </c>
      <c r="G252" s="83" t="s">
        <v>474</v>
      </c>
      <c r="H252" s="83" t="s">
        <v>2811</v>
      </c>
      <c r="I252" s="83" t="s">
        <v>2908</v>
      </c>
      <c r="J252" s="95" t="s">
        <v>2870</v>
      </c>
      <c r="K252" s="90" t="s">
        <v>2871</v>
      </c>
      <c r="L252" s="87">
        <v>0</v>
      </c>
      <c r="M252" s="88"/>
      <c r="N252" s="88"/>
      <c r="O252" s="87">
        <v>0</v>
      </c>
      <c r="P252" s="88"/>
      <c r="Q252" s="85"/>
      <c r="R252" s="83" t="s">
        <v>2916</v>
      </c>
    </row>
    <row r="253" spans="1:18" ht="18" hidden="1" customHeight="1">
      <c r="A253" s="82">
        <v>44227</v>
      </c>
      <c r="B253" s="83" t="s">
        <v>2907</v>
      </c>
      <c r="C253" s="84">
        <v>4</v>
      </c>
      <c r="D253" s="83" t="s">
        <v>16</v>
      </c>
      <c r="E253" s="83" t="s">
        <v>2019</v>
      </c>
      <c r="F253" s="83" t="s">
        <v>473</v>
      </c>
      <c r="G253" s="83" t="s">
        <v>474</v>
      </c>
      <c r="H253" s="83" t="s">
        <v>2811</v>
      </c>
      <c r="I253" s="83" t="s">
        <v>2908</v>
      </c>
      <c r="J253" s="95" t="s">
        <v>2809</v>
      </c>
      <c r="K253" s="90" t="s">
        <v>2810</v>
      </c>
      <c r="L253" s="87">
        <v>825041.73</v>
      </c>
      <c r="M253" s="87">
        <v>1332944.9099999999</v>
      </c>
      <c r="N253" s="87">
        <v>444314.97</v>
      </c>
      <c r="O253" s="87">
        <v>1401544.91</v>
      </c>
      <c r="P253" s="87">
        <v>957229.94</v>
      </c>
      <c r="Q253" s="84">
        <v>215.43949779589914</v>
      </c>
      <c r="R253" s="83" t="s">
        <v>2909</v>
      </c>
    </row>
    <row r="254" spans="1:18" ht="18" hidden="1" customHeight="1">
      <c r="A254" s="82">
        <v>44227</v>
      </c>
      <c r="B254" s="83" t="s">
        <v>2907</v>
      </c>
      <c r="C254" s="84">
        <v>4</v>
      </c>
      <c r="D254" s="83" t="s">
        <v>16</v>
      </c>
      <c r="E254" s="83" t="s">
        <v>2019</v>
      </c>
      <c r="F254" s="83" t="s">
        <v>473</v>
      </c>
      <c r="G254" s="83" t="s">
        <v>474</v>
      </c>
      <c r="H254" s="83" t="s">
        <v>2839</v>
      </c>
      <c r="I254" s="83" t="s">
        <v>2908</v>
      </c>
      <c r="J254" s="96" t="s">
        <v>2812</v>
      </c>
      <c r="K254" s="90" t="s">
        <v>2813</v>
      </c>
      <c r="L254" s="87">
        <v>5638451.5999999996</v>
      </c>
      <c r="M254" s="87">
        <v>7919682.9699999997</v>
      </c>
      <c r="N254" s="87">
        <v>2639894.3233333332</v>
      </c>
      <c r="O254" s="87">
        <v>1921788.02</v>
      </c>
      <c r="P254" s="87">
        <v>-718106.30333333334</v>
      </c>
      <c r="Q254" s="84">
        <v>-27.20208521175185</v>
      </c>
      <c r="R254" s="83" t="s">
        <v>2909</v>
      </c>
    </row>
    <row r="255" spans="1:18" ht="18" hidden="1" customHeight="1">
      <c r="A255" s="82">
        <v>44227</v>
      </c>
      <c r="B255" s="83" t="s">
        <v>2907</v>
      </c>
      <c r="C255" s="84">
        <v>4</v>
      </c>
      <c r="D255" s="83" t="s">
        <v>16</v>
      </c>
      <c r="E255" s="83" t="s">
        <v>2019</v>
      </c>
      <c r="F255" s="83" t="s">
        <v>473</v>
      </c>
      <c r="G255" s="83" t="s">
        <v>474</v>
      </c>
      <c r="H255" s="83" t="s">
        <v>2839</v>
      </c>
      <c r="I255" s="83" t="s">
        <v>2908</v>
      </c>
      <c r="J255" s="96" t="s">
        <v>2814</v>
      </c>
      <c r="K255" s="90" t="s">
        <v>2815</v>
      </c>
      <c r="L255" s="87">
        <v>769806.97</v>
      </c>
      <c r="M255" s="87">
        <v>1713817.16</v>
      </c>
      <c r="N255" s="87">
        <v>571272.38666666672</v>
      </c>
      <c r="O255" s="87">
        <v>493029.5</v>
      </c>
      <c r="P255" s="87">
        <v>-78242.886666666673</v>
      </c>
      <c r="Q255" s="84">
        <v>-13.69624867100759</v>
      </c>
      <c r="R255" s="83" t="s">
        <v>2909</v>
      </c>
    </row>
    <row r="256" spans="1:18" ht="18" hidden="1" customHeight="1">
      <c r="A256" s="82">
        <v>44227</v>
      </c>
      <c r="B256" s="83" t="s">
        <v>2907</v>
      </c>
      <c r="C256" s="84">
        <v>4</v>
      </c>
      <c r="D256" s="83" t="s">
        <v>16</v>
      </c>
      <c r="E256" s="83" t="s">
        <v>2019</v>
      </c>
      <c r="F256" s="83" t="s">
        <v>473</v>
      </c>
      <c r="G256" s="83" t="s">
        <v>474</v>
      </c>
      <c r="H256" s="83" t="s">
        <v>2839</v>
      </c>
      <c r="I256" s="83" t="s">
        <v>2908</v>
      </c>
      <c r="J256" s="96" t="s">
        <v>2816</v>
      </c>
      <c r="K256" s="90" t="s">
        <v>2817</v>
      </c>
      <c r="L256" s="87">
        <v>126937.17</v>
      </c>
      <c r="M256" s="87">
        <v>416992.64</v>
      </c>
      <c r="N256" s="87">
        <v>138997.54666666669</v>
      </c>
      <c r="O256" s="87">
        <v>75199.88</v>
      </c>
      <c r="P256" s="87">
        <v>-63797.666666666664</v>
      </c>
      <c r="Q256" s="84">
        <v>-45.898412019933971</v>
      </c>
      <c r="R256" s="83" t="s">
        <v>2909</v>
      </c>
    </row>
    <row r="257" spans="1:18" ht="18" hidden="1" customHeight="1">
      <c r="A257" s="82">
        <v>44227</v>
      </c>
      <c r="B257" s="83" t="s">
        <v>2907</v>
      </c>
      <c r="C257" s="84">
        <v>4</v>
      </c>
      <c r="D257" s="83" t="s">
        <v>16</v>
      </c>
      <c r="E257" s="83" t="s">
        <v>2019</v>
      </c>
      <c r="F257" s="83" t="s">
        <v>473</v>
      </c>
      <c r="G257" s="83" t="s">
        <v>474</v>
      </c>
      <c r="H257" s="83" t="s">
        <v>2839</v>
      </c>
      <c r="I257" s="83" t="s">
        <v>2908</v>
      </c>
      <c r="J257" s="96" t="s">
        <v>2818</v>
      </c>
      <c r="K257" s="90" t="s">
        <v>2819</v>
      </c>
      <c r="L257" s="87">
        <v>2313956.06</v>
      </c>
      <c r="M257" s="87">
        <v>3927524</v>
      </c>
      <c r="N257" s="87">
        <v>1309174.6666666667</v>
      </c>
      <c r="O257" s="87">
        <v>1403417.04</v>
      </c>
      <c r="P257" s="87">
        <v>94242.373333333337</v>
      </c>
      <c r="Q257" s="84">
        <v>7.1986096074778922</v>
      </c>
      <c r="R257" s="83" t="s">
        <v>2910</v>
      </c>
    </row>
    <row r="258" spans="1:18" ht="18" hidden="1" customHeight="1">
      <c r="A258" s="82">
        <v>44227</v>
      </c>
      <c r="B258" s="83" t="s">
        <v>2907</v>
      </c>
      <c r="C258" s="84">
        <v>4</v>
      </c>
      <c r="D258" s="83" t="s">
        <v>16</v>
      </c>
      <c r="E258" s="83" t="s">
        <v>2019</v>
      </c>
      <c r="F258" s="83" t="s">
        <v>473</v>
      </c>
      <c r="G258" s="83" t="s">
        <v>474</v>
      </c>
      <c r="H258" s="83" t="s">
        <v>2839</v>
      </c>
      <c r="I258" s="83" t="s">
        <v>2908</v>
      </c>
      <c r="J258" s="96" t="s">
        <v>2820</v>
      </c>
      <c r="K258" s="90" t="s">
        <v>2821</v>
      </c>
      <c r="L258" s="87">
        <v>19405884.539999999</v>
      </c>
      <c r="M258" s="87">
        <v>35733025.32</v>
      </c>
      <c r="N258" s="87">
        <v>11911008.439999999</v>
      </c>
      <c r="O258" s="87">
        <v>11282850</v>
      </c>
      <c r="P258" s="87">
        <v>-628158.43999999994</v>
      </c>
      <c r="Q258" s="84">
        <v>-5.2737637049310999</v>
      </c>
      <c r="R258" s="83" t="s">
        <v>2909</v>
      </c>
    </row>
    <row r="259" spans="1:18" ht="18" hidden="1" customHeight="1">
      <c r="A259" s="82">
        <v>44227</v>
      </c>
      <c r="B259" s="83" t="s">
        <v>2907</v>
      </c>
      <c r="C259" s="84">
        <v>4</v>
      </c>
      <c r="D259" s="83" t="s">
        <v>16</v>
      </c>
      <c r="E259" s="83" t="s">
        <v>2019</v>
      </c>
      <c r="F259" s="83" t="s">
        <v>473</v>
      </c>
      <c r="G259" s="83" t="s">
        <v>474</v>
      </c>
      <c r="H259" s="83" t="s">
        <v>2839</v>
      </c>
      <c r="I259" s="83" t="s">
        <v>2908</v>
      </c>
      <c r="J259" s="96" t="s">
        <v>2822</v>
      </c>
      <c r="K259" s="90" t="s">
        <v>2846</v>
      </c>
      <c r="L259" s="87">
        <v>3341139.81</v>
      </c>
      <c r="M259" s="87">
        <v>4948344</v>
      </c>
      <c r="N259" s="87">
        <v>1649448</v>
      </c>
      <c r="O259" s="87">
        <v>1573123.7799999998</v>
      </c>
      <c r="P259" s="87">
        <v>-76324.22</v>
      </c>
      <c r="Q259" s="84">
        <v>-4.6272583312720377</v>
      </c>
      <c r="R259" s="83" t="s">
        <v>2909</v>
      </c>
    </row>
    <row r="260" spans="1:18" ht="18" hidden="1" customHeight="1">
      <c r="A260" s="82">
        <v>44227</v>
      </c>
      <c r="B260" s="83" t="s">
        <v>2907</v>
      </c>
      <c r="C260" s="84">
        <v>4</v>
      </c>
      <c r="D260" s="83" t="s">
        <v>16</v>
      </c>
      <c r="E260" s="83" t="s">
        <v>2019</v>
      </c>
      <c r="F260" s="83" t="s">
        <v>473</v>
      </c>
      <c r="G260" s="83" t="s">
        <v>474</v>
      </c>
      <c r="H260" s="83" t="s">
        <v>2839</v>
      </c>
      <c r="I260" s="83" t="s">
        <v>2908</v>
      </c>
      <c r="J260" s="96" t="s">
        <v>2823</v>
      </c>
      <c r="K260" s="90" t="s">
        <v>2824</v>
      </c>
      <c r="L260" s="87">
        <v>6762241.7599999998</v>
      </c>
      <c r="M260" s="87">
        <v>11970860</v>
      </c>
      <c r="N260" s="87">
        <v>3990286.666666667</v>
      </c>
      <c r="O260" s="87">
        <v>3837782.5</v>
      </c>
      <c r="P260" s="87">
        <v>-152504.16666666669</v>
      </c>
      <c r="Q260" s="84">
        <v>-3.8218849773533399</v>
      </c>
      <c r="R260" s="83" t="s">
        <v>2909</v>
      </c>
    </row>
    <row r="261" spans="1:18" ht="18" hidden="1" customHeight="1">
      <c r="A261" s="82">
        <v>44227</v>
      </c>
      <c r="B261" s="83" t="s">
        <v>2907</v>
      </c>
      <c r="C261" s="84">
        <v>4</v>
      </c>
      <c r="D261" s="83" t="s">
        <v>16</v>
      </c>
      <c r="E261" s="83" t="s">
        <v>2019</v>
      </c>
      <c r="F261" s="83" t="s">
        <v>473</v>
      </c>
      <c r="G261" s="83" t="s">
        <v>474</v>
      </c>
      <c r="H261" s="83" t="s">
        <v>2839</v>
      </c>
      <c r="I261" s="83" t="s">
        <v>2908</v>
      </c>
      <c r="J261" s="96" t="s">
        <v>2825</v>
      </c>
      <c r="K261" s="90" t="s">
        <v>2826</v>
      </c>
      <c r="L261" s="87">
        <v>962082.96</v>
      </c>
      <c r="M261" s="87">
        <v>1911763.8</v>
      </c>
      <c r="N261" s="87">
        <v>637254.6</v>
      </c>
      <c r="O261" s="87">
        <v>520192.76999999996</v>
      </c>
      <c r="P261" s="87">
        <v>-117061.83</v>
      </c>
      <c r="Q261" s="84">
        <v>-18.36971125826318</v>
      </c>
      <c r="R261" s="83" t="s">
        <v>2909</v>
      </c>
    </row>
    <row r="262" spans="1:18" ht="18" hidden="1" customHeight="1">
      <c r="A262" s="82">
        <v>44227</v>
      </c>
      <c r="B262" s="83" t="s">
        <v>2907</v>
      </c>
      <c r="C262" s="84">
        <v>4</v>
      </c>
      <c r="D262" s="83" t="s">
        <v>16</v>
      </c>
      <c r="E262" s="83" t="s">
        <v>2019</v>
      </c>
      <c r="F262" s="83" t="s">
        <v>473</v>
      </c>
      <c r="G262" s="83" t="s">
        <v>474</v>
      </c>
      <c r="H262" s="83" t="s">
        <v>2839</v>
      </c>
      <c r="I262" s="83" t="s">
        <v>2908</v>
      </c>
      <c r="J262" s="96" t="s">
        <v>2827</v>
      </c>
      <c r="K262" s="90" t="s">
        <v>2828</v>
      </c>
      <c r="L262" s="87">
        <v>3030132.56</v>
      </c>
      <c r="M262" s="87">
        <v>5786557</v>
      </c>
      <c r="N262" s="87">
        <v>1928852.3333333333</v>
      </c>
      <c r="O262" s="87">
        <v>1151011.6299999999</v>
      </c>
      <c r="P262" s="87">
        <v>-777840.70333333325</v>
      </c>
      <c r="Q262" s="84">
        <v>-40.326607168995316</v>
      </c>
      <c r="R262" s="83" t="s">
        <v>2909</v>
      </c>
    </row>
    <row r="263" spans="1:18" ht="18" hidden="1" customHeight="1">
      <c r="A263" s="82">
        <v>44227</v>
      </c>
      <c r="B263" s="83" t="s">
        <v>2907</v>
      </c>
      <c r="C263" s="84">
        <v>4</v>
      </c>
      <c r="D263" s="83" t="s">
        <v>16</v>
      </c>
      <c r="E263" s="83" t="s">
        <v>2019</v>
      </c>
      <c r="F263" s="83" t="s">
        <v>473</v>
      </c>
      <c r="G263" s="83" t="s">
        <v>474</v>
      </c>
      <c r="H263" s="83" t="s">
        <v>2839</v>
      </c>
      <c r="I263" s="83" t="s">
        <v>2908</v>
      </c>
      <c r="J263" s="96" t="s">
        <v>2829</v>
      </c>
      <c r="K263" s="90" t="s">
        <v>2830</v>
      </c>
      <c r="L263" s="87">
        <v>1413567.88</v>
      </c>
      <c r="M263" s="87">
        <v>2433856</v>
      </c>
      <c r="N263" s="87">
        <v>811285.33333333337</v>
      </c>
      <c r="O263" s="87">
        <v>605034.26</v>
      </c>
      <c r="P263" s="87">
        <v>-206251.07333333333</v>
      </c>
      <c r="Q263" s="84">
        <v>-25.422753852323225</v>
      </c>
      <c r="R263" s="83" t="s">
        <v>2909</v>
      </c>
    </row>
    <row r="264" spans="1:18" ht="18" hidden="1" customHeight="1">
      <c r="A264" s="82">
        <v>44227</v>
      </c>
      <c r="B264" s="83" t="s">
        <v>2907</v>
      </c>
      <c r="C264" s="84">
        <v>4</v>
      </c>
      <c r="D264" s="83" t="s">
        <v>16</v>
      </c>
      <c r="E264" s="83" t="s">
        <v>2019</v>
      </c>
      <c r="F264" s="83" t="s">
        <v>473</v>
      </c>
      <c r="G264" s="83" t="s">
        <v>474</v>
      </c>
      <c r="H264" s="83" t="s">
        <v>2839</v>
      </c>
      <c r="I264" s="83" t="s">
        <v>2908</v>
      </c>
      <c r="J264" s="96" t="s">
        <v>2831</v>
      </c>
      <c r="K264" s="90" t="s">
        <v>2832</v>
      </c>
      <c r="L264" s="87">
        <v>1313311.06</v>
      </c>
      <c r="M264" s="87">
        <v>2550576.33</v>
      </c>
      <c r="N264" s="87">
        <v>850192.11</v>
      </c>
      <c r="O264" s="87">
        <v>616254.90999999992</v>
      </c>
      <c r="P264" s="87">
        <v>-233937.2</v>
      </c>
      <c r="Q264" s="84">
        <v>-27.515804633849164</v>
      </c>
      <c r="R264" s="83" t="s">
        <v>2909</v>
      </c>
    </row>
    <row r="265" spans="1:18" ht="18" hidden="1" customHeight="1">
      <c r="A265" s="82">
        <v>44227</v>
      </c>
      <c r="B265" s="83" t="s">
        <v>2907</v>
      </c>
      <c r="C265" s="84">
        <v>4</v>
      </c>
      <c r="D265" s="83" t="s">
        <v>16</v>
      </c>
      <c r="E265" s="83" t="s">
        <v>2019</v>
      </c>
      <c r="F265" s="83" t="s">
        <v>473</v>
      </c>
      <c r="G265" s="83" t="s">
        <v>474</v>
      </c>
      <c r="H265" s="83" t="s">
        <v>2839</v>
      </c>
      <c r="I265" s="83" t="s">
        <v>2908</v>
      </c>
      <c r="J265" s="96" t="s">
        <v>2833</v>
      </c>
      <c r="K265" s="90" t="s">
        <v>2834</v>
      </c>
      <c r="L265" s="87">
        <v>3598076.9</v>
      </c>
      <c r="M265" s="87">
        <v>6267642.8300000001</v>
      </c>
      <c r="N265" s="87">
        <v>2089214.2766666666</v>
      </c>
      <c r="O265" s="87">
        <v>2051626.7500000002</v>
      </c>
      <c r="P265" s="87">
        <v>-37587.526666666665</v>
      </c>
      <c r="Q265" s="84">
        <v>-1.7991226216698759</v>
      </c>
      <c r="R265" s="83" t="s">
        <v>2909</v>
      </c>
    </row>
    <row r="266" spans="1:18" ht="18" hidden="1" customHeight="1">
      <c r="A266" s="82">
        <v>44227</v>
      </c>
      <c r="B266" s="83" t="s">
        <v>2907</v>
      </c>
      <c r="C266" s="84">
        <v>4</v>
      </c>
      <c r="D266" s="83" t="s">
        <v>16</v>
      </c>
      <c r="E266" s="83" t="s">
        <v>2019</v>
      </c>
      <c r="F266" s="83" t="s">
        <v>473</v>
      </c>
      <c r="G266" s="83" t="s">
        <v>474</v>
      </c>
      <c r="H266" s="83" t="s">
        <v>2839</v>
      </c>
      <c r="I266" s="83" t="s">
        <v>2908</v>
      </c>
      <c r="J266" s="96" t="s">
        <v>2835</v>
      </c>
      <c r="K266" s="90" t="s">
        <v>2836</v>
      </c>
      <c r="L266" s="87">
        <v>46532.49</v>
      </c>
      <c r="M266" s="87">
        <v>63000</v>
      </c>
      <c r="N266" s="87">
        <v>21000</v>
      </c>
      <c r="O266" s="87">
        <v>16264</v>
      </c>
      <c r="P266" s="87">
        <v>-4736</v>
      </c>
      <c r="Q266" s="84">
        <v>-22.55238095238095</v>
      </c>
      <c r="R266" s="83" t="s">
        <v>2909</v>
      </c>
    </row>
    <row r="267" spans="1:18" ht="18" hidden="1" customHeight="1">
      <c r="A267" s="82">
        <v>44227</v>
      </c>
      <c r="B267" s="83" t="s">
        <v>2907</v>
      </c>
      <c r="C267" s="84">
        <v>4</v>
      </c>
      <c r="D267" s="83" t="s">
        <v>16</v>
      </c>
      <c r="E267" s="83" t="s">
        <v>2019</v>
      </c>
      <c r="F267" s="83" t="s">
        <v>473</v>
      </c>
      <c r="G267" s="83" t="s">
        <v>474</v>
      </c>
      <c r="H267" s="83" t="s">
        <v>2839</v>
      </c>
      <c r="I267" s="83" t="s">
        <v>2908</v>
      </c>
      <c r="J267" s="96" t="s">
        <v>2837</v>
      </c>
      <c r="K267" s="90" t="s">
        <v>2838</v>
      </c>
      <c r="L267" s="87">
        <v>6216595.2199999997</v>
      </c>
      <c r="M267" s="87">
        <v>11509496</v>
      </c>
      <c r="N267" s="87">
        <v>3836498.6666666665</v>
      </c>
      <c r="O267" s="87">
        <v>2047053.75</v>
      </c>
      <c r="P267" s="87">
        <v>-1789444.9166666667</v>
      </c>
      <c r="Q267" s="84">
        <v>-46.642657072038602</v>
      </c>
      <c r="R267" s="83" t="s">
        <v>2909</v>
      </c>
    </row>
    <row r="268" spans="1:18" ht="18" hidden="1" customHeight="1">
      <c r="A268" s="82">
        <v>44227</v>
      </c>
      <c r="B268" s="83" t="s">
        <v>2907</v>
      </c>
      <c r="C268" s="84">
        <v>4</v>
      </c>
      <c r="D268" s="83" t="s">
        <v>16</v>
      </c>
      <c r="E268" s="83" t="s">
        <v>2019</v>
      </c>
      <c r="F268" s="83" t="s">
        <v>473</v>
      </c>
      <c r="G268" s="83" t="s">
        <v>474</v>
      </c>
      <c r="H268" s="83" t="s">
        <v>2839</v>
      </c>
      <c r="I268" s="83" t="s">
        <v>2908</v>
      </c>
      <c r="J268" s="96" t="s">
        <v>2872</v>
      </c>
      <c r="K268" s="90" t="s">
        <v>2873</v>
      </c>
      <c r="L268" s="87">
        <v>0</v>
      </c>
      <c r="M268" s="88"/>
      <c r="N268" s="88"/>
      <c r="O268" s="87">
        <v>0</v>
      </c>
      <c r="P268" s="88"/>
      <c r="Q268" s="85"/>
      <c r="R268" s="83" t="s">
        <v>2916</v>
      </c>
    </row>
    <row r="269" spans="1:18" ht="18" hidden="1" customHeight="1">
      <c r="A269" s="82">
        <v>44227</v>
      </c>
      <c r="B269" s="83" t="s">
        <v>2907</v>
      </c>
      <c r="C269" s="84">
        <v>4</v>
      </c>
      <c r="D269" s="83" t="s">
        <v>16</v>
      </c>
      <c r="E269" s="83" t="s">
        <v>2019</v>
      </c>
      <c r="F269" s="83" t="s">
        <v>473</v>
      </c>
      <c r="G269" s="83" t="s">
        <v>474</v>
      </c>
      <c r="H269" s="83" t="s">
        <v>2911</v>
      </c>
      <c r="I269" s="83" t="s">
        <v>1944</v>
      </c>
      <c r="J269" s="94" t="s">
        <v>2852</v>
      </c>
      <c r="K269" s="90" t="s">
        <v>2912</v>
      </c>
      <c r="L269" s="87">
        <v>5159522.47</v>
      </c>
      <c r="M269" s="87">
        <v>5159522.47</v>
      </c>
      <c r="N269" s="87">
        <v>1719840.8233333335</v>
      </c>
      <c r="O269" s="87">
        <v>15357882.679999998</v>
      </c>
      <c r="P269" s="87">
        <v>13638041.856666666</v>
      </c>
      <c r="Q269" s="84">
        <v>792.98279652612882</v>
      </c>
      <c r="R269" s="83" t="s">
        <v>2909</v>
      </c>
    </row>
    <row r="270" spans="1:18" ht="18" hidden="1" customHeight="1">
      <c r="A270" s="82">
        <v>44227</v>
      </c>
      <c r="B270" s="83" t="s">
        <v>2907</v>
      </c>
      <c r="C270" s="84">
        <v>4</v>
      </c>
      <c r="D270" s="83" t="s">
        <v>16</v>
      </c>
      <c r="E270" s="83" t="s">
        <v>2019</v>
      </c>
      <c r="F270" s="83" t="s">
        <v>473</v>
      </c>
      <c r="G270" s="83" t="s">
        <v>474</v>
      </c>
      <c r="H270" s="83" t="s">
        <v>2913</v>
      </c>
      <c r="I270" s="83" t="s">
        <v>1944</v>
      </c>
      <c r="J270" s="94" t="s">
        <v>2853</v>
      </c>
      <c r="K270" s="90" t="s">
        <v>2914</v>
      </c>
      <c r="L270" s="87">
        <v>27929360.649999999</v>
      </c>
      <c r="M270" s="87">
        <v>27929360.649999999</v>
      </c>
      <c r="N270" s="87">
        <v>9309786.8833333328</v>
      </c>
      <c r="O270" s="87">
        <v>28343199.57</v>
      </c>
      <c r="P270" s="87">
        <v>19033412.686666667</v>
      </c>
      <c r="Q270" s="84">
        <v>204.44520293736119</v>
      </c>
      <c r="R270" s="83" t="s">
        <v>2909</v>
      </c>
    </row>
    <row r="271" spans="1:18" ht="18" hidden="1" customHeight="1">
      <c r="A271" s="82">
        <v>44227</v>
      </c>
      <c r="B271" s="83" t="s">
        <v>2907</v>
      </c>
      <c r="C271" s="84">
        <v>4</v>
      </c>
      <c r="D271" s="83" t="s">
        <v>16</v>
      </c>
      <c r="E271" s="83" t="s">
        <v>2019</v>
      </c>
      <c r="F271" s="83" t="s">
        <v>473</v>
      </c>
      <c r="G271" s="83" t="s">
        <v>474</v>
      </c>
      <c r="H271" s="83" t="s">
        <v>2913</v>
      </c>
      <c r="I271" s="83" t="s">
        <v>1944</v>
      </c>
      <c r="J271" s="94" t="s">
        <v>2854</v>
      </c>
      <c r="K271" s="90" t="s">
        <v>2915</v>
      </c>
      <c r="L271" s="87">
        <v>28460544.68</v>
      </c>
      <c r="M271" s="87">
        <v>-28460544.68</v>
      </c>
      <c r="N271" s="87">
        <v>-9486848.2266666666</v>
      </c>
      <c r="O271" s="87">
        <v>-20705887.789999999</v>
      </c>
      <c r="P271" s="87">
        <v>-11219039.563333334</v>
      </c>
      <c r="Q271" s="84">
        <v>118.25887054667569</v>
      </c>
      <c r="R271" s="83" t="s">
        <v>2909</v>
      </c>
    </row>
    <row r="272" spans="1:18" ht="18" hidden="1" customHeight="1">
      <c r="A272" s="82">
        <v>44227</v>
      </c>
      <c r="B272" s="83" t="s">
        <v>2907</v>
      </c>
      <c r="C272" s="84">
        <v>4</v>
      </c>
      <c r="D272" s="83" t="s">
        <v>16</v>
      </c>
      <c r="E272" s="83" t="s">
        <v>2019</v>
      </c>
      <c r="F272" s="83" t="s">
        <v>475</v>
      </c>
      <c r="G272" s="83" t="s">
        <v>476</v>
      </c>
      <c r="H272" s="83" t="s">
        <v>2811</v>
      </c>
      <c r="I272" s="83" t="s">
        <v>2908</v>
      </c>
      <c r="J272" s="94" t="s">
        <v>2790</v>
      </c>
      <c r="K272" s="90" t="s">
        <v>2791</v>
      </c>
      <c r="L272" s="87">
        <v>26636915.73</v>
      </c>
      <c r="M272" s="87">
        <v>39000000</v>
      </c>
      <c r="N272" s="87">
        <v>13000000</v>
      </c>
      <c r="O272" s="87">
        <v>20819916.340000004</v>
      </c>
      <c r="P272" s="87">
        <v>7819916.3399999999</v>
      </c>
      <c r="Q272" s="84">
        <v>60.153202615384615</v>
      </c>
      <c r="R272" s="83" t="s">
        <v>2909</v>
      </c>
    </row>
    <row r="273" spans="1:18" ht="18" hidden="1" customHeight="1">
      <c r="A273" s="82">
        <v>44227</v>
      </c>
      <c r="B273" s="83" t="s">
        <v>2907</v>
      </c>
      <c r="C273" s="84">
        <v>4</v>
      </c>
      <c r="D273" s="83" t="s">
        <v>16</v>
      </c>
      <c r="E273" s="83" t="s">
        <v>2019</v>
      </c>
      <c r="F273" s="83" t="s">
        <v>475</v>
      </c>
      <c r="G273" s="83" t="s">
        <v>476</v>
      </c>
      <c r="H273" s="83" t="s">
        <v>2811</v>
      </c>
      <c r="I273" s="83" t="s">
        <v>2908</v>
      </c>
      <c r="J273" s="94" t="s">
        <v>2792</v>
      </c>
      <c r="K273" s="90" t="s">
        <v>2793</v>
      </c>
      <c r="L273" s="87">
        <v>94610.37</v>
      </c>
      <c r="M273" s="87">
        <v>140000</v>
      </c>
      <c r="N273" s="87">
        <v>46666.666666666664</v>
      </c>
      <c r="O273" s="87">
        <v>42350</v>
      </c>
      <c r="P273" s="87">
        <v>-4316.6666666666661</v>
      </c>
      <c r="Q273" s="84">
        <v>-9.25</v>
      </c>
      <c r="R273" s="83" t="s">
        <v>2910</v>
      </c>
    </row>
    <row r="274" spans="1:18" ht="18" hidden="1" customHeight="1">
      <c r="A274" s="82">
        <v>44227</v>
      </c>
      <c r="B274" s="83" t="s">
        <v>2907</v>
      </c>
      <c r="C274" s="84">
        <v>4</v>
      </c>
      <c r="D274" s="83" t="s">
        <v>16</v>
      </c>
      <c r="E274" s="83" t="s">
        <v>2019</v>
      </c>
      <c r="F274" s="83" t="s">
        <v>475</v>
      </c>
      <c r="G274" s="83" t="s">
        <v>476</v>
      </c>
      <c r="H274" s="83" t="s">
        <v>2811</v>
      </c>
      <c r="I274" s="83" t="s">
        <v>2908</v>
      </c>
      <c r="J274" s="94" t="s">
        <v>2794</v>
      </c>
      <c r="K274" s="90" t="s">
        <v>2795</v>
      </c>
      <c r="L274" s="87">
        <v>112778.02</v>
      </c>
      <c r="M274" s="87">
        <v>240000</v>
      </c>
      <c r="N274" s="87">
        <v>80000</v>
      </c>
      <c r="O274" s="87">
        <v>56668</v>
      </c>
      <c r="P274" s="87">
        <v>-23332</v>
      </c>
      <c r="Q274" s="84">
        <v>-29.164999999999999</v>
      </c>
      <c r="R274" s="83" t="s">
        <v>2910</v>
      </c>
    </row>
    <row r="275" spans="1:18" ht="18" hidden="1" customHeight="1">
      <c r="A275" s="82">
        <v>44227</v>
      </c>
      <c r="B275" s="83" t="s">
        <v>2907</v>
      </c>
      <c r="C275" s="84">
        <v>4</v>
      </c>
      <c r="D275" s="83" t="s">
        <v>16</v>
      </c>
      <c r="E275" s="83" t="s">
        <v>2019</v>
      </c>
      <c r="F275" s="83" t="s">
        <v>475</v>
      </c>
      <c r="G275" s="83" t="s">
        <v>476</v>
      </c>
      <c r="H275" s="83" t="s">
        <v>2811</v>
      </c>
      <c r="I275" s="83" t="s">
        <v>2908</v>
      </c>
      <c r="J275" s="94" t="s">
        <v>2865</v>
      </c>
      <c r="K275" s="90" t="s">
        <v>2796</v>
      </c>
      <c r="L275" s="87">
        <v>543937.23</v>
      </c>
      <c r="M275" s="87">
        <v>1100000</v>
      </c>
      <c r="N275" s="87">
        <v>366666.66666666669</v>
      </c>
      <c r="O275" s="87">
        <v>210980.56</v>
      </c>
      <c r="P275" s="87">
        <v>-155686.10666666669</v>
      </c>
      <c r="Q275" s="84">
        <v>-42.459847272727266</v>
      </c>
      <c r="R275" s="83" t="s">
        <v>2910</v>
      </c>
    </row>
    <row r="276" spans="1:18" ht="18" hidden="1" customHeight="1">
      <c r="A276" s="82">
        <v>44227</v>
      </c>
      <c r="B276" s="83" t="s">
        <v>2907</v>
      </c>
      <c r="C276" s="84">
        <v>4</v>
      </c>
      <c r="D276" s="83" t="s">
        <v>16</v>
      </c>
      <c r="E276" s="83" t="s">
        <v>2019</v>
      </c>
      <c r="F276" s="83" t="s">
        <v>475</v>
      </c>
      <c r="G276" s="83" t="s">
        <v>476</v>
      </c>
      <c r="H276" s="83" t="s">
        <v>2811</v>
      </c>
      <c r="I276" s="83" t="s">
        <v>2908</v>
      </c>
      <c r="J276" s="94" t="s">
        <v>2797</v>
      </c>
      <c r="K276" s="90" t="s">
        <v>2798</v>
      </c>
      <c r="L276" s="87">
        <v>3224083.2</v>
      </c>
      <c r="M276" s="87">
        <v>6000000</v>
      </c>
      <c r="N276" s="87">
        <v>2000000</v>
      </c>
      <c r="O276" s="87">
        <v>1912697</v>
      </c>
      <c r="P276" s="87">
        <v>-87303</v>
      </c>
      <c r="Q276" s="84">
        <v>-4.3651499999999999</v>
      </c>
      <c r="R276" s="83" t="s">
        <v>2910</v>
      </c>
    </row>
    <row r="277" spans="1:18" ht="18" hidden="1" customHeight="1">
      <c r="A277" s="82">
        <v>44227</v>
      </c>
      <c r="B277" s="83" t="s">
        <v>2907</v>
      </c>
      <c r="C277" s="84">
        <v>4</v>
      </c>
      <c r="D277" s="83" t="s">
        <v>16</v>
      </c>
      <c r="E277" s="83" t="s">
        <v>2019</v>
      </c>
      <c r="F277" s="83" t="s">
        <v>475</v>
      </c>
      <c r="G277" s="83" t="s">
        <v>476</v>
      </c>
      <c r="H277" s="83" t="s">
        <v>2811</v>
      </c>
      <c r="I277" s="83" t="s">
        <v>2908</v>
      </c>
      <c r="J277" s="94" t="s">
        <v>2799</v>
      </c>
      <c r="K277" s="90" t="s">
        <v>2800</v>
      </c>
      <c r="L277" s="87">
        <v>2041513.32</v>
      </c>
      <c r="M277" s="87">
        <v>3500000</v>
      </c>
      <c r="N277" s="87">
        <v>1166666.6666666665</v>
      </c>
      <c r="O277" s="87">
        <v>1218984.3</v>
      </c>
      <c r="P277" s="87">
        <v>52317.633333333339</v>
      </c>
      <c r="Q277" s="84">
        <v>4.4843685714285719</v>
      </c>
      <c r="R277" s="83" t="s">
        <v>2909</v>
      </c>
    </row>
    <row r="278" spans="1:18" ht="18" hidden="1" customHeight="1">
      <c r="A278" s="82">
        <v>44227</v>
      </c>
      <c r="B278" s="83" t="s">
        <v>2907</v>
      </c>
      <c r="C278" s="84">
        <v>4</v>
      </c>
      <c r="D278" s="83" t="s">
        <v>16</v>
      </c>
      <c r="E278" s="83" t="s">
        <v>2019</v>
      </c>
      <c r="F278" s="83" t="s">
        <v>475</v>
      </c>
      <c r="G278" s="83" t="s">
        <v>476</v>
      </c>
      <c r="H278" s="83" t="s">
        <v>2811</v>
      </c>
      <c r="I278" s="83" t="s">
        <v>2908</v>
      </c>
      <c r="J278" s="94" t="s">
        <v>2801</v>
      </c>
      <c r="K278" s="90" t="s">
        <v>2802</v>
      </c>
      <c r="L278" s="87">
        <v>121206.54</v>
      </c>
      <c r="M278" s="87">
        <v>180000</v>
      </c>
      <c r="N278" s="87">
        <v>60000</v>
      </c>
      <c r="O278" s="87">
        <v>65184.82</v>
      </c>
      <c r="P278" s="87">
        <v>5184.82</v>
      </c>
      <c r="Q278" s="84">
        <v>8.6413666666666664</v>
      </c>
      <c r="R278" s="83" t="s">
        <v>2909</v>
      </c>
    </row>
    <row r="279" spans="1:18" ht="18" hidden="1" customHeight="1">
      <c r="A279" s="82">
        <v>44227</v>
      </c>
      <c r="B279" s="83" t="s">
        <v>2907</v>
      </c>
      <c r="C279" s="84">
        <v>4</v>
      </c>
      <c r="D279" s="83" t="s">
        <v>16</v>
      </c>
      <c r="E279" s="83" t="s">
        <v>2019</v>
      </c>
      <c r="F279" s="83" t="s">
        <v>475</v>
      </c>
      <c r="G279" s="83" t="s">
        <v>476</v>
      </c>
      <c r="H279" s="83" t="s">
        <v>2811</v>
      </c>
      <c r="I279" s="83" t="s">
        <v>2908</v>
      </c>
      <c r="J279" s="94" t="s">
        <v>2803</v>
      </c>
      <c r="K279" s="90" t="s">
        <v>2804</v>
      </c>
      <c r="L279" s="87">
        <v>3160223.71</v>
      </c>
      <c r="M279" s="87">
        <v>6000000</v>
      </c>
      <c r="N279" s="87">
        <v>2000000</v>
      </c>
      <c r="O279" s="87">
        <v>1445685.56</v>
      </c>
      <c r="P279" s="87">
        <v>-554314.43999999994</v>
      </c>
      <c r="Q279" s="84">
        <v>-27.715722</v>
      </c>
      <c r="R279" s="83" t="s">
        <v>2910</v>
      </c>
    </row>
    <row r="280" spans="1:18" ht="18" hidden="1" customHeight="1">
      <c r="A280" s="82">
        <v>44227</v>
      </c>
      <c r="B280" s="83" t="s">
        <v>2907</v>
      </c>
      <c r="C280" s="84">
        <v>4</v>
      </c>
      <c r="D280" s="83" t="s">
        <v>16</v>
      </c>
      <c r="E280" s="83" t="s">
        <v>2019</v>
      </c>
      <c r="F280" s="83" t="s">
        <v>475</v>
      </c>
      <c r="G280" s="83" t="s">
        <v>476</v>
      </c>
      <c r="H280" s="83" t="s">
        <v>2811</v>
      </c>
      <c r="I280" s="83" t="s">
        <v>2908</v>
      </c>
      <c r="J280" s="94" t="s">
        <v>2805</v>
      </c>
      <c r="K280" s="90" t="s">
        <v>2806</v>
      </c>
      <c r="L280" s="87">
        <v>16704227.279999999</v>
      </c>
      <c r="M280" s="87">
        <v>32000000</v>
      </c>
      <c r="N280" s="87">
        <v>10666666.666666666</v>
      </c>
      <c r="O280" s="87">
        <v>10804487.74</v>
      </c>
      <c r="P280" s="87">
        <v>137821.07333333333</v>
      </c>
      <c r="Q280" s="84">
        <v>1.2920725625</v>
      </c>
      <c r="R280" s="83" t="s">
        <v>2909</v>
      </c>
    </row>
    <row r="281" spans="1:18" ht="18" hidden="1" customHeight="1">
      <c r="A281" s="82">
        <v>44227</v>
      </c>
      <c r="B281" s="83" t="s">
        <v>2907</v>
      </c>
      <c r="C281" s="84">
        <v>4</v>
      </c>
      <c r="D281" s="83" t="s">
        <v>16</v>
      </c>
      <c r="E281" s="83" t="s">
        <v>2019</v>
      </c>
      <c r="F281" s="83" t="s">
        <v>475</v>
      </c>
      <c r="G281" s="83" t="s">
        <v>476</v>
      </c>
      <c r="H281" s="83" t="s">
        <v>2811</v>
      </c>
      <c r="I281" s="83" t="s">
        <v>2908</v>
      </c>
      <c r="J281" s="94" t="s">
        <v>2807</v>
      </c>
      <c r="K281" s="90" t="s">
        <v>2808</v>
      </c>
      <c r="L281" s="87">
        <v>3235188.59</v>
      </c>
      <c r="M281" s="87">
        <v>6000000</v>
      </c>
      <c r="N281" s="87">
        <v>2000000</v>
      </c>
      <c r="O281" s="87">
        <v>3168999.96</v>
      </c>
      <c r="P281" s="87">
        <v>1168999.96</v>
      </c>
      <c r="Q281" s="84">
        <v>58.449998000000001</v>
      </c>
      <c r="R281" s="83" t="s">
        <v>2909</v>
      </c>
    </row>
    <row r="282" spans="1:18" ht="18" hidden="1" customHeight="1">
      <c r="A282" s="82">
        <v>44227</v>
      </c>
      <c r="B282" s="83" t="s">
        <v>2907</v>
      </c>
      <c r="C282" s="84">
        <v>4</v>
      </c>
      <c r="D282" s="83" t="s">
        <v>16</v>
      </c>
      <c r="E282" s="83" t="s">
        <v>2019</v>
      </c>
      <c r="F282" s="83" t="s">
        <v>475</v>
      </c>
      <c r="G282" s="83" t="s">
        <v>476</v>
      </c>
      <c r="H282" s="83" t="s">
        <v>2811</v>
      </c>
      <c r="I282" s="83" t="s">
        <v>2908</v>
      </c>
      <c r="J282" s="94" t="s">
        <v>2870</v>
      </c>
      <c r="K282" s="90" t="s">
        <v>2871</v>
      </c>
      <c r="L282" s="87">
        <v>0</v>
      </c>
      <c r="M282" s="88"/>
      <c r="N282" s="88"/>
      <c r="O282" s="87">
        <v>0</v>
      </c>
      <c r="P282" s="88"/>
      <c r="Q282" s="85"/>
      <c r="R282" s="83" t="s">
        <v>2916</v>
      </c>
    </row>
    <row r="283" spans="1:18" ht="18" hidden="1" customHeight="1">
      <c r="A283" s="82">
        <v>44227</v>
      </c>
      <c r="B283" s="83" t="s">
        <v>2907</v>
      </c>
      <c r="C283" s="84">
        <v>4</v>
      </c>
      <c r="D283" s="83" t="s">
        <v>16</v>
      </c>
      <c r="E283" s="83" t="s">
        <v>2019</v>
      </c>
      <c r="F283" s="83" t="s">
        <v>475</v>
      </c>
      <c r="G283" s="83" t="s">
        <v>476</v>
      </c>
      <c r="H283" s="83" t="s">
        <v>2811</v>
      </c>
      <c r="I283" s="83" t="s">
        <v>2908</v>
      </c>
      <c r="J283" s="94" t="s">
        <v>2809</v>
      </c>
      <c r="K283" s="90" t="s">
        <v>2810</v>
      </c>
      <c r="L283" s="87">
        <v>799604.76</v>
      </c>
      <c r="M283" s="87">
        <v>1600000</v>
      </c>
      <c r="N283" s="87">
        <v>533333.33333333337</v>
      </c>
      <c r="O283" s="87">
        <v>1625004.36</v>
      </c>
      <c r="P283" s="87">
        <v>1091671.0266666666</v>
      </c>
      <c r="Q283" s="84">
        <v>204.68831750000001</v>
      </c>
      <c r="R283" s="83" t="s">
        <v>2909</v>
      </c>
    </row>
    <row r="284" spans="1:18" ht="18" hidden="1" customHeight="1">
      <c r="A284" s="82">
        <v>44227</v>
      </c>
      <c r="B284" s="83" t="s">
        <v>2907</v>
      </c>
      <c r="C284" s="84">
        <v>4</v>
      </c>
      <c r="D284" s="83" t="s">
        <v>16</v>
      </c>
      <c r="E284" s="83" t="s">
        <v>2019</v>
      </c>
      <c r="F284" s="83" t="s">
        <v>475</v>
      </c>
      <c r="G284" s="83" t="s">
        <v>476</v>
      </c>
      <c r="H284" s="83" t="s">
        <v>2839</v>
      </c>
      <c r="I284" s="83" t="s">
        <v>2908</v>
      </c>
      <c r="J284" s="96" t="s">
        <v>2812</v>
      </c>
      <c r="K284" s="90" t="s">
        <v>2813</v>
      </c>
      <c r="L284" s="87">
        <v>5153623</v>
      </c>
      <c r="M284" s="87">
        <v>10795130.16</v>
      </c>
      <c r="N284" s="87">
        <v>3598376.72</v>
      </c>
      <c r="O284" s="87">
        <v>1523689.5</v>
      </c>
      <c r="P284" s="87">
        <v>-2074687.22</v>
      </c>
      <c r="Q284" s="84">
        <v>-57.656198376027739</v>
      </c>
      <c r="R284" s="83" t="s">
        <v>2909</v>
      </c>
    </row>
    <row r="285" spans="1:18" ht="18" hidden="1" customHeight="1">
      <c r="A285" s="82">
        <v>44227</v>
      </c>
      <c r="B285" s="83" t="s">
        <v>2907</v>
      </c>
      <c r="C285" s="84">
        <v>4</v>
      </c>
      <c r="D285" s="83" t="s">
        <v>16</v>
      </c>
      <c r="E285" s="83" t="s">
        <v>2019</v>
      </c>
      <c r="F285" s="83" t="s">
        <v>475</v>
      </c>
      <c r="G285" s="83" t="s">
        <v>476</v>
      </c>
      <c r="H285" s="83" t="s">
        <v>2839</v>
      </c>
      <c r="I285" s="83" t="s">
        <v>2908</v>
      </c>
      <c r="J285" s="96" t="s">
        <v>2814</v>
      </c>
      <c r="K285" s="90" t="s">
        <v>2815</v>
      </c>
      <c r="L285" s="87">
        <v>760211.71</v>
      </c>
      <c r="M285" s="87">
        <v>2865546.42</v>
      </c>
      <c r="N285" s="87">
        <v>955182.14</v>
      </c>
      <c r="O285" s="87">
        <v>529055.74</v>
      </c>
      <c r="P285" s="87">
        <v>-426126.4</v>
      </c>
      <c r="Q285" s="84">
        <v>-44.612056921416055</v>
      </c>
      <c r="R285" s="83" t="s">
        <v>2909</v>
      </c>
    </row>
    <row r="286" spans="1:18" ht="18" hidden="1" customHeight="1">
      <c r="A286" s="82">
        <v>44227</v>
      </c>
      <c r="B286" s="83" t="s">
        <v>2907</v>
      </c>
      <c r="C286" s="84">
        <v>4</v>
      </c>
      <c r="D286" s="83" t="s">
        <v>16</v>
      </c>
      <c r="E286" s="83" t="s">
        <v>2019</v>
      </c>
      <c r="F286" s="83" t="s">
        <v>475</v>
      </c>
      <c r="G286" s="83" t="s">
        <v>476</v>
      </c>
      <c r="H286" s="83" t="s">
        <v>2839</v>
      </c>
      <c r="I286" s="83" t="s">
        <v>2908</v>
      </c>
      <c r="J286" s="96" t="s">
        <v>2816</v>
      </c>
      <c r="K286" s="90" t="s">
        <v>2817</v>
      </c>
      <c r="L286" s="87">
        <v>119091.56</v>
      </c>
      <c r="M286" s="87">
        <v>339495.94</v>
      </c>
      <c r="N286" s="87">
        <v>113165.31333333334</v>
      </c>
      <c r="O286" s="87">
        <v>14000.7</v>
      </c>
      <c r="P286" s="87">
        <v>-99164.613333333342</v>
      </c>
      <c r="Q286" s="84">
        <v>-87.628099470055503</v>
      </c>
      <c r="R286" s="83" t="s">
        <v>2909</v>
      </c>
    </row>
    <row r="287" spans="1:18" ht="18" hidden="1" customHeight="1">
      <c r="A287" s="82">
        <v>44227</v>
      </c>
      <c r="B287" s="83" t="s">
        <v>2907</v>
      </c>
      <c r="C287" s="84">
        <v>4</v>
      </c>
      <c r="D287" s="83" t="s">
        <v>16</v>
      </c>
      <c r="E287" s="83" t="s">
        <v>2019</v>
      </c>
      <c r="F287" s="83" t="s">
        <v>475</v>
      </c>
      <c r="G287" s="83" t="s">
        <v>476</v>
      </c>
      <c r="H287" s="83" t="s">
        <v>2839</v>
      </c>
      <c r="I287" s="83" t="s">
        <v>2908</v>
      </c>
      <c r="J287" s="96" t="s">
        <v>2818</v>
      </c>
      <c r="K287" s="90" t="s">
        <v>2819</v>
      </c>
      <c r="L287" s="87">
        <v>1415233.77</v>
      </c>
      <c r="M287" s="87">
        <v>1259863</v>
      </c>
      <c r="N287" s="87">
        <v>419954.33333333337</v>
      </c>
      <c r="O287" s="87">
        <v>469214</v>
      </c>
      <c r="P287" s="87">
        <v>49259.666666666672</v>
      </c>
      <c r="Q287" s="84">
        <v>11.729767442968004</v>
      </c>
      <c r="R287" s="83" t="s">
        <v>2910</v>
      </c>
    </row>
    <row r="288" spans="1:18" ht="18" hidden="1" customHeight="1">
      <c r="A288" s="82">
        <v>44227</v>
      </c>
      <c r="B288" s="83" t="s">
        <v>2907</v>
      </c>
      <c r="C288" s="84">
        <v>4</v>
      </c>
      <c r="D288" s="83" t="s">
        <v>16</v>
      </c>
      <c r="E288" s="83" t="s">
        <v>2019</v>
      </c>
      <c r="F288" s="83" t="s">
        <v>475</v>
      </c>
      <c r="G288" s="83" t="s">
        <v>476</v>
      </c>
      <c r="H288" s="83" t="s">
        <v>2839</v>
      </c>
      <c r="I288" s="83" t="s">
        <v>2908</v>
      </c>
      <c r="J288" s="96" t="s">
        <v>2820</v>
      </c>
      <c r="K288" s="90" t="s">
        <v>2821</v>
      </c>
      <c r="L288" s="87">
        <v>19551852.359999999</v>
      </c>
      <c r="M288" s="87">
        <v>32000000</v>
      </c>
      <c r="N288" s="87">
        <v>10666666.666666666</v>
      </c>
      <c r="O288" s="87">
        <v>10804487.74</v>
      </c>
      <c r="P288" s="87">
        <v>137821.07333333333</v>
      </c>
      <c r="Q288" s="84">
        <v>1.2920725625</v>
      </c>
      <c r="R288" s="83" t="s">
        <v>2910</v>
      </c>
    </row>
    <row r="289" spans="1:18" ht="18" hidden="1" customHeight="1">
      <c r="A289" s="82">
        <v>44227</v>
      </c>
      <c r="B289" s="83" t="s">
        <v>2907</v>
      </c>
      <c r="C289" s="84">
        <v>4</v>
      </c>
      <c r="D289" s="83" t="s">
        <v>16</v>
      </c>
      <c r="E289" s="83" t="s">
        <v>2019</v>
      </c>
      <c r="F289" s="83" t="s">
        <v>475</v>
      </c>
      <c r="G289" s="83" t="s">
        <v>476</v>
      </c>
      <c r="H289" s="83" t="s">
        <v>2839</v>
      </c>
      <c r="I289" s="83" t="s">
        <v>2908</v>
      </c>
      <c r="J289" s="96" t="s">
        <v>2822</v>
      </c>
      <c r="K289" s="90" t="s">
        <v>2846</v>
      </c>
      <c r="L289" s="87">
        <v>4994006.3899999997</v>
      </c>
      <c r="M289" s="87">
        <v>7400000</v>
      </c>
      <c r="N289" s="87">
        <v>2466666.6666666665</v>
      </c>
      <c r="O289" s="87">
        <v>2210488</v>
      </c>
      <c r="P289" s="87">
        <v>-256178.66666666669</v>
      </c>
      <c r="Q289" s="84">
        <v>-10.385621621621622</v>
      </c>
      <c r="R289" s="83" t="s">
        <v>2909</v>
      </c>
    </row>
    <row r="290" spans="1:18" ht="18" hidden="1" customHeight="1">
      <c r="A290" s="82">
        <v>44227</v>
      </c>
      <c r="B290" s="83" t="s">
        <v>2907</v>
      </c>
      <c r="C290" s="84">
        <v>4</v>
      </c>
      <c r="D290" s="83" t="s">
        <v>16</v>
      </c>
      <c r="E290" s="83" t="s">
        <v>2019</v>
      </c>
      <c r="F290" s="83" t="s">
        <v>475</v>
      </c>
      <c r="G290" s="83" t="s">
        <v>476</v>
      </c>
      <c r="H290" s="83" t="s">
        <v>2839</v>
      </c>
      <c r="I290" s="83" t="s">
        <v>2908</v>
      </c>
      <c r="J290" s="96" t="s">
        <v>2823</v>
      </c>
      <c r="K290" s="90" t="s">
        <v>2824</v>
      </c>
      <c r="L290" s="87">
        <v>8371648.2599999998</v>
      </c>
      <c r="M290" s="87">
        <v>12500000</v>
      </c>
      <c r="N290" s="87">
        <v>4166666.6666666665</v>
      </c>
      <c r="O290" s="87">
        <v>4290242.5</v>
      </c>
      <c r="P290" s="87">
        <v>123575.83333333334</v>
      </c>
      <c r="Q290" s="84">
        <v>2.9658199999999999</v>
      </c>
      <c r="R290" s="83" t="s">
        <v>2910</v>
      </c>
    </row>
    <row r="291" spans="1:18" ht="18" hidden="1" customHeight="1">
      <c r="A291" s="82">
        <v>44227</v>
      </c>
      <c r="B291" s="83" t="s">
        <v>2907</v>
      </c>
      <c r="C291" s="84">
        <v>4</v>
      </c>
      <c r="D291" s="83" t="s">
        <v>16</v>
      </c>
      <c r="E291" s="83" t="s">
        <v>2019</v>
      </c>
      <c r="F291" s="83" t="s">
        <v>475</v>
      </c>
      <c r="G291" s="83" t="s">
        <v>476</v>
      </c>
      <c r="H291" s="83" t="s">
        <v>2839</v>
      </c>
      <c r="I291" s="83" t="s">
        <v>2908</v>
      </c>
      <c r="J291" s="96" t="s">
        <v>2825</v>
      </c>
      <c r="K291" s="90" t="s">
        <v>2826</v>
      </c>
      <c r="L291" s="87">
        <v>1307800.79</v>
      </c>
      <c r="M291" s="87">
        <v>2200000</v>
      </c>
      <c r="N291" s="87">
        <v>733333.33333333337</v>
      </c>
      <c r="O291" s="87">
        <v>701382.51</v>
      </c>
      <c r="P291" s="87">
        <v>-31950.823333333334</v>
      </c>
      <c r="Q291" s="84">
        <v>-4.3569304545454548</v>
      </c>
      <c r="R291" s="83" t="s">
        <v>2909</v>
      </c>
    </row>
    <row r="292" spans="1:18" ht="18" hidden="1" customHeight="1">
      <c r="A292" s="82">
        <v>44227</v>
      </c>
      <c r="B292" s="83" t="s">
        <v>2907</v>
      </c>
      <c r="C292" s="84">
        <v>4</v>
      </c>
      <c r="D292" s="83" t="s">
        <v>16</v>
      </c>
      <c r="E292" s="83" t="s">
        <v>2019</v>
      </c>
      <c r="F292" s="83" t="s">
        <v>475</v>
      </c>
      <c r="G292" s="83" t="s">
        <v>476</v>
      </c>
      <c r="H292" s="83" t="s">
        <v>2839</v>
      </c>
      <c r="I292" s="83" t="s">
        <v>2908</v>
      </c>
      <c r="J292" s="96" t="s">
        <v>2827</v>
      </c>
      <c r="K292" s="90" t="s">
        <v>2828</v>
      </c>
      <c r="L292" s="87">
        <v>1774923.42</v>
      </c>
      <c r="M292" s="87">
        <v>3000000</v>
      </c>
      <c r="N292" s="87">
        <v>1000000</v>
      </c>
      <c r="O292" s="87">
        <v>624139.92999999993</v>
      </c>
      <c r="P292" s="87">
        <v>-375860.07</v>
      </c>
      <c r="Q292" s="84">
        <v>-37.586007000000002</v>
      </c>
      <c r="R292" s="83" t="s">
        <v>2909</v>
      </c>
    </row>
    <row r="293" spans="1:18" ht="18" hidden="1" customHeight="1">
      <c r="A293" s="82">
        <v>44227</v>
      </c>
      <c r="B293" s="83" t="s">
        <v>2907</v>
      </c>
      <c r="C293" s="84">
        <v>4</v>
      </c>
      <c r="D293" s="83" t="s">
        <v>16</v>
      </c>
      <c r="E293" s="83" t="s">
        <v>2019</v>
      </c>
      <c r="F293" s="83" t="s">
        <v>475</v>
      </c>
      <c r="G293" s="83" t="s">
        <v>476</v>
      </c>
      <c r="H293" s="83" t="s">
        <v>2839</v>
      </c>
      <c r="I293" s="83" t="s">
        <v>2908</v>
      </c>
      <c r="J293" s="96" t="s">
        <v>2829</v>
      </c>
      <c r="K293" s="90" t="s">
        <v>2830</v>
      </c>
      <c r="L293" s="87">
        <v>1661284.38</v>
      </c>
      <c r="M293" s="87">
        <v>2500000</v>
      </c>
      <c r="N293" s="87">
        <v>833333.33333333337</v>
      </c>
      <c r="O293" s="87">
        <v>640603.03</v>
      </c>
      <c r="P293" s="87">
        <v>-192730.30333333334</v>
      </c>
      <c r="Q293" s="84">
        <v>-23.1276364</v>
      </c>
      <c r="R293" s="83" t="s">
        <v>2909</v>
      </c>
    </row>
    <row r="294" spans="1:18" ht="18" hidden="1" customHeight="1">
      <c r="A294" s="82">
        <v>44227</v>
      </c>
      <c r="B294" s="83" t="s">
        <v>2907</v>
      </c>
      <c r="C294" s="84">
        <v>4</v>
      </c>
      <c r="D294" s="83" t="s">
        <v>16</v>
      </c>
      <c r="E294" s="83" t="s">
        <v>2019</v>
      </c>
      <c r="F294" s="83" t="s">
        <v>475</v>
      </c>
      <c r="G294" s="83" t="s">
        <v>476</v>
      </c>
      <c r="H294" s="83" t="s">
        <v>2839</v>
      </c>
      <c r="I294" s="83" t="s">
        <v>2908</v>
      </c>
      <c r="J294" s="96" t="s">
        <v>2831</v>
      </c>
      <c r="K294" s="90" t="s">
        <v>2832</v>
      </c>
      <c r="L294" s="87">
        <v>1945768.41</v>
      </c>
      <c r="M294" s="87">
        <v>3000000</v>
      </c>
      <c r="N294" s="87">
        <v>1000000</v>
      </c>
      <c r="O294" s="87">
        <v>758627.1</v>
      </c>
      <c r="P294" s="87">
        <v>-241372.9</v>
      </c>
      <c r="Q294" s="84">
        <v>-24.13729</v>
      </c>
      <c r="R294" s="83" t="s">
        <v>2909</v>
      </c>
    </row>
    <row r="295" spans="1:18" ht="18" hidden="1" customHeight="1">
      <c r="A295" s="82">
        <v>44227</v>
      </c>
      <c r="B295" s="83" t="s">
        <v>2907</v>
      </c>
      <c r="C295" s="84">
        <v>4</v>
      </c>
      <c r="D295" s="83" t="s">
        <v>16</v>
      </c>
      <c r="E295" s="83" t="s">
        <v>2019</v>
      </c>
      <c r="F295" s="83" t="s">
        <v>475</v>
      </c>
      <c r="G295" s="83" t="s">
        <v>476</v>
      </c>
      <c r="H295" s="83" t="s">
        <v>2839</v>
      </c>
      <c r="I295" s="83" t="s">
        <v>2908</v>
      </c>
      <c r="J295" s="96" t="s">
        <v>2833</v>
      </c>
      <c r="K295" s="90" t="s">
        <v>2834</v>
      </c>
      <c r="L295" s="87">
        <v>1825025.47</v>
      </c>
      <c r="M295" s="87">
        <v>2500000</v>
      </c>
      <c r="N295" s="87">
        <v>833333.33333333337</v>
      </c>
      <c r="O295" s="87">
        <v>1207393.04</v>
      </c>
      <c r="P295" s="87">
        <v>374059.70666666667</v>
      </c>
      <c r="Q295" s="84">
        <v>44.887164800000001</v>
      </c>
      <c r="R295" s="83" t="s">
        <v>2910</v>
      </c>
    </row>
    <row r="296" spans="1:18" ht="18" hidden="1" customHeight="1">
      <c r="A296" s="82">
        <v>44227</v>
      </c>
      <c r="B296" s="83" t="s">
        <v>2907</v>
      </c>
      <c r="C296" s="84">
        <v>4</v>
      </c>
      <c r="D296" s="83" t="s">
        <v>16</v>
      </c>
      <c r="E296" s="83" t="s">
        <v>2019</v>
      </c>
      <c r="F296" s="83" t="s">
        <v>475</v>
      </c>
      <c r="G296" s="83" t="s">
        <v>476</v>
      </c>
      <c r="H296" s="83" t="s">
        <v>2839</v>
      </c>
      <c r="I296" s="83" t="s">
        <v>2908</v>
      </c>
      <c r="J296" s="96" t="s">
        <v>2835</v>
      </c>
      <c r="K296" s="90" t="s">
        <v>2836</v>
      </c>
      <c r="L296" s="87">
        <v>94742.56</v>
      </c>
      <c r="M296" s="87">
        <v>100000</v>
      </c>
      <c r="N296" s="87">
        <v>33333.333333333336</v>
      </c>
      <c r="O296" s="87">
        <v>43166.1</v>
      </c>
      <c r="P296" s="87">
        <v>9832.7666666666664</v>
      </c>
      <c r="Q296" s="84">
        <v>29.4983</v>
      </c>
      <c r="R296" s="83" t="s">
        <v>2910</v>
      </c>
    </row>
    <row r="297" spans="1:18" ht="18" hidden="1" customHeight="1">
      <c r="A297" s="82">
        <v>44227</v>
      </c>
      <c r="B297" s="83" t="s">
        <v>2907</v>
      </c>
      <c r="C297" s="84">
        <v>4</v>
      </c>
      <c r="D297" s="83" t="s">
        <v>16</v>
      </c>
      <c r="E297" s="83" t="s">
        <v>2019</v>
      </c>
      <c r="F297" s="83" t="s">
        <v>475</v>
      </c>
      <c r="G297" s="83" t="s">
        <v>476</v>
      </c>
      <c r="H297" s="83" t="s">
        <v>2839</v>
      </c>
      <c r="I297" s="83" t="s">
        <v>2908</v>
      </c>
      <c r="J297" s="96" t="s">
        <v>2837</v>
      </c>
      <c r="K297" s="90" t="s">
        <v>2838</v>
      </c>
      <c r="L297" s="87">
        <v>7699076.6500000004</v>
      </c>
      <c r="M297" s="87">
        <v>11000000</v>
      </c>
      <c r="N297" s="87">
        <v>3666666.6666666665</v>
      </c>
      <c r="O297" s="87">
        <v>3000130.42</v>
      </c>
      <c r="P297" s="87">
        <v>-666536.24666666659</v>
      </c>
      <c r="Q297" s="84">
        <v>-18.178261272727273</v>
      </c>
      <c r="R297" s="83" t="s">
        <v>2909</v>
      </c>
    </row>
    <row r="298" spans="1:18" ht="18" hidden="1" customHeight="1">
      <c r="A298" s="82">
        <v>44227</v>
      </c>
      <c r="B298" s="83" t="s">
        <v>2907</v>
      </c>
      <c r="C298" s="84">
        <v>4</v>
      </c>
      <c r="D298" s="83" t="s">
        <v>16</v>
      </c>
      <c r="E298" s="83" t="s">
        <v>2019</v>
      </c>
      <c r="F298" s="83" t="s">
        <v>475</v>
      </c>
      <c r="G298" s="83" t="s">
        <v>476</v>
      </c>
      <c r="H298" s="83" t="s">
        <v>2839</v>
      </c>
      <c r="I298" s="83" t="s">
        <v>2908</v>
      </c>
      <c r="J298" s="96" t="s">
        <v>2872</v>
      </c>
      <c r="K298" s="90" t="s">
        <v>2873</v>
      </c>
      <c r="L298" s="87">
        <v>0</v>
      </c>
      <c r="M298" s="88"/>
      <c r="N298" s="88"/>
      <c r="O298" s="87">
        <v>0</v>
      </c>
      <c r="P298" s="88"/>
      <c r="Q298" s="85"/>
      <c r="R298" s="83" t="s">
        <v>2916</v>
      </c>
    </row>
    <row r="299" spans="1:18" ht="18" hidden="1" customHeight="1">
      <c r="A299" s="82">
        <v>44227</v>
      </c>
      <c r="B299" s="83" t="s">
        <v>2907</v>
      </c>
      <c r="C299" s="84">
        <v>4</v>
      </c>
      <c r="D299" s="83" t="s">
        <v>16</v>
      </c>
      <c r="E299" s="83" t="s">
        <v>2019</v>
      </c>
      <c r="F299" s="83" t="s">
        <v>475</v>
      </c>
      <c r="G299" s="83" t="s">
        <v>476</v>
      </c>
      <c r="H299" s="83" t="s">
        <v>2911</v>
      </c>
      <c r="I299" s="83" t="s">
        <v>1944</v>
      </c>
      <c r="J299" s="92" t="s">
        <v>2852</v>
      </c>
      <c r="K299" s="90" t="s">
        <v>2912</v>
      </c>
      <c r="L299" s="87">
        <v>12313110.73</v>
      </c>
      <c r="M299" s="87">
        <v>12313110.73</v>
      </c>
      <c r="N299" s="87">
        <v>4104370.2433333336</v>
      </c>
      <c r="O299" s="87">
        <v>23095586.929999989</v>
      </c>
      <c r="P299" s="87">
        <v>18991216.686666667</v>
      </c>
      <c r="Q299" s="84">
        <v>462.70720136697736</v>
      </c>
      <c r="R299" s="83" t="s">
        <v>2909</v>
      </c>
    </row>
    <row r="300" spans="1:18" ht="18" hidden="1" customHeight="1">
      <c r="A300" s="82">
        <v>44227</v>
      </c>
      <c r="B300" s="83" t="s">
        <v>2907</v>
      </c>
      <c r="C300" s="84">
        <v>4</v>
      </c>
      <c r="D300" s="83" t="s">
        <v>16</v>
      </c>
      <c r="E300" s="83" t="s">
        <v>2019</v>
      </c>
      <c r="F300" s="83" t="s">
        <v>475</v>
      </c>
      <c r="G300" s="83" t="s">
        <v>476</v>
      </c>
      <c r="H300" s="83" t="s">
        <v>2913</v>
      </c>
      <c r="I300" s="83" t="s">
        <v>1944</v>
      </c>
      <c r="J300" s="92" t="s">
        <v>2853</v>
      </c>
      <c r="K300" s="90" t="s">
        <v>2914</v>
      </c>
      <c r="L300" s="87">
        <v>21030590.989999998</v>
      </c>
      <c r="M300" s="87">
        <v>21030590.989999998</v>
      </c>
      <c r="N300" s="87">
        <v>7010196.9966666671</v>
      </c>
      <c r="O300" s="87">
        <v>28847338.089999996</v>
      </c>
      <c r="P300" s="87">
        <v>21837141.093333334</v>
      </c>
      <c r="Q300" s="84">
        <v>311.5053842811671</v>
      </c>
      <c r="R300" s="83" t="s">
        <v>2909</v>
      </c>
    </row>
    <row r="301" spans="1:18" ht="18" hidden="1" customHeight="1">
      <c r="A301" s="82">
        <v>44227</v>
      </c>
      <c r="B301" s="83" t="s">
        <v>2907</v>
      </c>
      <c r="C301" s="84">
        <v>4</v>
      </c>
      <c r="D301" s="83" t="s">
        <v>16</v>
      </c>
      <c r="E301" s="83" t="s">
        <v>2019</v>
      </c>
      <c r="F301" s="83" t="s">
        <v>475</v>
      </c>
      <c r="G301" s="83" t="s">
        <v>476</v>
      </c>
      <c r="H301" s="83" t="s">
        <v>2913</v>
      </c>
      <c r="I301" s="83" t="s">
        <v>1944</v>
      </c>
      <c r="J301" s="92" t="s">
        <v>2854</v>
      </c>
      <c r="K301" s="90" t="s">
        <v>2915</v>
      </c>
      <c r="L301" s="87">
        <v>18535160.57</v>
      </c>
      <c r="M301" s="87">
        <v>-18535160.57</v>
      </c>
      <c r="N301" s="87">
        <v>-6178386.8566666665</v>
      </c>
      <c r="O301" s="87">
        <v>-17747675.459999997</v>
      </c>
      <c r="P301" s="87">
        <v>-11569288.603333334</v>
      </c>
      <c r="Q301" s="84">
        <v>187.25419550007169</v>
      </c>
      <c r="R301" s="83" t="s">
        <v>2909</v>
      </c>
    </row>
    <row r="302" spans="1:18" ht="18" hidden="1" customHeight="1">
      <c r="A302" s="82">
        <v>44227</v>
      </c>
      <c r="B302" s="83" t="s">
        <v>2907</v>
      </c>
      <c r="C302" s="84">
        <v>4</v>
      </c>
      <c r="D302" s="83" t="s">
        <v>16</v>
      </c>
      <c r="E302" s="83" t="s">
        <v>2019</v>
      </c>
      <c r="F302" s="83" t="s">
        <v>477</v>
      </c>
      <c r="G302" s="83" t="s">
        <v>478</v>
      </c>
      <c r="H302" s="83" t="s">
        <v>2811</v>
      </c>
      <c r="I302" s="83" t="s">
        <v>2908</v>
      </c>
      <c r="J302" s="92" t="s">
        <v>2790</v>
      </c>
      <c r="K302" s="90" t="s">
        <v>2791</v>
      </c>
      <c r="L302" s="87">
        <v>24451223.57</v>
      </c>
      <c r="M302" s="87">
        <v>29350000</v>
      </c>
      <c r="N302" s="87">
        <v>9783333.333333334</v>
      </c>
      <c r="O302" s="87">
        <v>21049932.349999994</v>
      </c>
      <c r="P302" s="87">
        <v>11266599.016666666</v>
      </c>
      <c r="Q302" s="84">
        <v>115.16114838160135</v>
      </c>
      <c r="R302" s="83" t="s">
        <v>2909</v>
      </c>
    </row>
    <row r="303" spans="1:18" ht="18" hidden="1" customHeight="1">
      <c r="A303" s="82">
        <v>44227</v>
      </c>
      <c r="B303" s="83" t="s">
        <v>2907</v>
      </c>
      <c r="C303" s="84">
        <v>4</v>
      </c>
      <c r="D303" s="83" t="s">
        <v>16</v>
      </c>
      <c r="E303" s="83" t="s">
        <v>2019</v>
      </c>
      <c r="F303" s="83" t="s">
        <v>477</v>
      </c>
      <c r="G303" s="83" t="s">
        <v>478</v>
      </c>
      <c r="H303" s="83" t="s">
        <v>2811</v>
      </c>
      <c r="I303" s="83" t="s">
        <v>2908</v>
      </c>
      <c r="J303" s="92" t="s">
        <v>2792</v>
      </c>
      <c r="K303" s="90" t="s">
        <v>2793</v>
      </c>
      <c r="L303" s="87">
        <v>49564.77</v>
      </c>
      <c r="M303" s="87">
        <v>80000</v>
      </c>
      <c r="N303" s="87">
        <v>26666.666666666668</v>
      </c>
      <c r="O303" s="87">
        <v>14500</v>
      </c>
      <c r="P303" s="87">
        <v>-12166.666666666666</v>
      </c>
      <c r="Q303" s="84">
        <v>-45.625</v>
      </c>
      <c r="R303" s="83" t="s">
        <v>2910</v>
      </c>
    </row>
    <row r="304" spans="1:18" ht="18" hidden="1" customHeight="1">
      <c r="A304" s="82">
        <v>44227</v>
      </c>
      <c r="B304" s="83" t="s">
        <v>2907</v>
      </c>
      <c r="C304" s="84">
        <v>4</v>
      </c>
      <c r="D304" s="83" t="s">
        <v>16</v>
      </c>
      <c r="E304" s="83" t="s">
        <v>2019</v>
      </c>
      <c r="F304" s="83" t="s">
        <v>477</v>
      </c>
      <c r="G304" s="83" t="s">
        <v>478</v>
      </c>
      <c r="H304" s="83" t="s">
        <v>2811</v>
      </c>
      <c r="I304" s="83" t="s">
        <v>2908</v>
      </c>
      <c r="J304" s="92" t="s">
        <v>2794</v>
      </c>
      <c r="K304" s="90" t="s">
        <v>2795</v>
      </c>
      <c r="L304" s="87">
        <v>80299.08</v>
      </c>
      <c r="M304" s="87">
        <v>150000</v>
      </c>
      <c r="N304" s="87">
        <v>50000</v>
      </c>
      <c r="O304" s="87">
        <v>48220.5</v>
      </c>
      <c r="P304" s="87">
        <v>-1779.5</v>
      </c>
      <c r="Q304" s="84">
        <v>-3.5590000000000002</v>
      </c>
      <c r="R304" s="83" t="s">
        <v>2910</v>
      </c>
    </row>
    <row r="305" spans="1:18" ht="18" hidden="1" customHeight="1">
      <c r="A305" s="82">
        <v>44227</v>
      </c>
      <c r="B305" s="83" t="s">
        <v>2907</v>
      </c>
      <c r="C305" s="84">
        <v>4</v>
      </c>
      <c r="D305" s="83" t="s">
        <v>16</v>
      </c>
      <c r="E305" s="83" t="s">
        <v>2019</v>
      </c>
      <c r="F305" s="83" t="s">
        <v>477</v>
      </c>
      <c r="G305" s="83" t="s">
        <v>478</v>
      </c>
      <c r="H305" s="83" t="s">
        <v>2811</v>
      </c>
      <c r="I305" s="83" t="s">
        <v>2908</v>
      </c>
      <c r="J305" s="92" t="s">
        <v>2865</v>
      </c>
      <c r="K305" s="90" t="s">
        <v>2796</v>
      </c>
      <c r="L305" s="87">
        <v>186911.99</v>
      </c>
      <c r="M305" s="87">
        <v>410000</v>
      </c>
      <c r="N305" s="87">
        <v>136666.66666666669</v>
      </c>
      <c r="O305" s="87">
        <v>203046</v>
      </c>
      <c r="P305" s="87">
        <v>66379.333333333328</v>
      </c>
      <c r="Q305" s="84">
        <v>48.570243902439024</v>
      </c>
      <c r="R305" s="83" t="s">
        <v>2909</v>
      </c>
    </row>
    <row r="306" spans="1:18" ht="18" hidden="1" customHeight="1">
      <c r="A306" s="82">
        <v>44227</v>
      </c>
      <c r="B306" s="83" t="s">
        <v>2907</v>
      </c>
      <c r="C306" s="84">
        <v>4</v>
      </c>
      <c r="D306" s="83" t="s">
        <v>16</v>
      </c>
      <c r="E306" s="83" t="s">
        <v>2019</v>
      </c>
      <c r="F306" s="83" t="s">
        <v>477</v>
      </c>
      <c r="G306" s="83" t="s">
        <v>478</v>
      </c>
      <c r="H306" s="83" t="s">
        <v>2811</v>
      </c>
      <c r="I306" s="83" t="s">
        <v>2908</v>
      </c>
      <c r="J306" s="92" t="s">
        <v>2797</v>
      </c>
      <c r="K306" s="90" t="s">
        <v>2798</v>
      </c>
      <c r="L306" s="87">
        <v>1914454.68</v>
      </c>
      <c r="M306" s="87">
        <v>4100000</v>
      </c>
      <c r="N306" s="87">
        <v>1366666.6666666667</v>
      </c>
      <c r="O306" s="87">
        <v>1454976.5</v>
      </c>
      <c r="P306" s="87">
        <v>88309.833333333343</v>
      </c>
      <c r="Q306" s="84">
        <v>6.4616951219512195</v>
      </c>
      <c r="R306" s="83" t="s">
        <v>2909</v>
      </c>
    </row>
    <row r="307" spans="1:18" ht="18" hidden="1" customHeight="1">
      <c r="A307" s="82">
        <v>44227</v>
      </c>
      <c r="B307" s="83" t="s">
        <v>2907</v>
      </c>
      <c r="C307" s="84">
        <v>4</v>
      </c>
      <c r="D307" s="83" t="s">
        <v>16</v>
      </c>
      <c r="E307" s="83" t="s">
        <v>2019</v>
      </c>
      <c r="F307" s="83" t="s">
        <v>477</v>
      </c>
      <c r="G307" s="83" t="s">
        <v>478</v>
      </c>
      <c r="H307" s="83" t="s">
        <v>2811</v>
      </c>
      <c r="I307" s="83" t="s">
        <v>2908</v>
      </c>
      <c r="J307" s="92" t="s">
        <v>2799</v>
      </c>
      <c r="K307" s="90" t="s">
        <v>2800</v>
      </c>
      <c r="L307" s="87">
        <v>1381873.04</v>
      </c>
      <c r="M307" s="87">
        <v>2700000</v>
      </c>
      <c r="N307" s="87">
        <v>900000</v>
      </c>
      <c r="O307" s="87">
        <v>1111006.83</v>
      </c>
      <c r="P307" s="87">
        <v>211006.83</v>
      </c>
      <c r="Q307" s="84">
        <v>23.445203333333335</v>
      </c>
      <c r="R307" s="83" t="s">
        <v>2909</v>
      </c>
    </row>
    <row r="308" spans="1:18" ht="18" hidden="1" customHeight="1">
      <c r="A308" s="82">
        <v>44227</v>
      </c>
      <c r="B308" s="83" t="s">
        <v>2907</v>
      </c>
      <c r="C308" s="84">
        <v>4</v>
      </c>
      <c r="D308" s="83" t="s">
        <v>16</v>
      </c>
      <c r="E308" s="83" t="s">
        <v>2019</v>
      </c>
      <c r="F308" s="83" t="s">
        <v>477</v>
      </c>
      <c r="G308" s="83" t="s">
        <v>478</v>
      </c>
      <c r="H308" s="83" t="s">
        <v>2811</v>
      </c>
      <c r="I308" s="83" t="s">
        <v>2908</v>
      </c>
      <c r="J308" s="92" t="s">
        <v>2801</v>
      </c>
      <c r="K308" s="90" t="s">
        <v>2802</v>
      </c>
      <c r="L308" s="87">
        <v>244955.99</v>
      </c>
      <c r="M308" s="87">
        <v>250000</v>
      </c>
      <c r="N308" s="87">
        <v>83333.333333333343</v>
      </c>
      <c r="O308" s="87">
        <v>114204.5</v>
      </c>
      <c r="P308" s="87">
        <v>30871.166666666672</v>
      </c>
      <c r="Q308" s="84">
        <v>37.045400000000001</v>
      </c>
      <c r="R308" s="83" t="s">
        <v>2909</v>
      </c>
    </row>
    <row r="309" spans="1:18" ht="18" hidden="1" customHeight="1">
      <c r="A309" s="82">
        <v>44227</v>
      </c>
      <c r="B309" s="83" t="s">
        <v>2907</v>
      </c>
      <c r="C309" s="84">
        <v>4</v>
      </c>
      <c r="D309" s="83" t="s">
        <v>16</v>
      </c>
      <c r="E309" s="83" t="s">
        <v>2019</v>
      </c>
      <c r="F309" s="83" t="s">
        <v>477</v>
      </c>
      <c r="G309" s="83" t="s">
        <v>478</v>
      </c>
      <c r="H309" s="83" t="s">
        <v>2811</v>
      </c>
      <c r="I309" s="83" t="s">
        <v>2908</v>
      </c>
      <c r="J309" s="92" t="s">
        <v>2803</v>
      </c>
      <c r="K309" s="90" t="s">
        <v>2804</v>
      </c>
      <c r="L309" s="87">
        <v>2654153.85</v>
      </c>
      <c r="M309" s="87">
        <v>5105000</v>
      </c>
      <c r="N309" s="87">
        <v>1701666.6666666665</v>
      </c>
      <c r="O309" s="87">
        <v>2015837.5</v>
      </c>
      <c r="P309" s="87">
        <v>314170.83333333331</v>
      </c>
      <c r="Q309" s="84">
        <v>18.462536728697355</v>
      </c>
      <c r="R309" s="83" t="s">
        <v>2909</v>
      </c>
    </row>
    <row r="310" spans="1:18" ht="18" hidden="1" customHeight="1">
      <c r="A310" s="82">
        <v>44227</v>
      </c>
      <c r="B310" s="83" t="s">
        <v>2907</v>
      </c>
      <c r="C310" s="84">
        <v>4</v>
      </c>
      <c r="D310" s="83" t="s">
        <v>16</v>
      </c>
      <c r="E310" s="83" t="s">
        <v>2019</v>
      </c>
      <c r="F310" s="83" t="s">
        <v>477</v>
      </c>
      <c r="G310" s="83" t="s">
        <v>478</v>
      </c>
      <c r="H310" s="83" t="s">
        <v>2811</v>
      </c>
      <c r="I310" s="83" t="s">
        <v>2908</v>
      </c>
      <c r="J310" s="92" t="s">
        <v>2805</v>
      </c>
      <c r="K310" s="90" t="s">
        <v>2806</v>
      </c>
      <c r="L310" s="87">
        <v>15988507.359999999</v>
      </c>
      <c r="M310" s="87">
        <v>40519200</v>
      </c>
      <c r="N310" s="87">
        <v>13506400</v>
      </c>
      <c r="O310" s="87">
        <v>12755950</v>
      </c>
      <c r="P310" s="87">
        <v>-750450</v>
      </c>
      <c r="Q310" s="84">
        <v>-5.556254812533318</v>
      </c>
      <c r="R310" s="83" t="s">
        <v>2910</v>
      </c>
    </row>
    <row r="311" spans="1:18" ht="18" hidden="1" customHeight="1">
      <c r="A311" s="82">
        <v>44227</v>
      </c>
      <c r="B311" s="83" t="s">
        <v>2907</v>
      </c>
      <c r="C311" s="84">
        <v>4</v>
      </c>
      <c r="D311" s="83" t="s">
        <v>16</v>
      </c>
      <c r="E311" s="83" t="s">
        <v>2019</v>
      </c>
      <c r="F311" s="83" t="s">
        <v>477</v>
      </c>
      <c r="G311" s="83" t="s">
        <v>478</v>
      </c>
      <c r="H311" s="83" t="s">
        <v>2811</v>
      </c>
      <c r="I311" s="83" t="s">
        <v>2908</v>
      </c>
      <c r="J311" s="92" t="s">
        <v>2807</v>
      </c>
      <c r="K311" s="90" t="s">
        <v>2808</v>
      </c>
      <c r="L311" s="87">
        <v>2898624.94</v>
      </c>
      <c r="M311" s="87">
        <v>5958130</v>
      </c>
      <c r="N311" s="87">
        <v>1986043.3333333335</v>
      </c>
      <c r="O311" s="87">
        <v>1990974.89</v>
      </c>
      <c r="P311" s="87">
        <v>4931.5566666666664</v>
      </c>
      <c r="Q311" s="84">
        <v>0.24831062766337764</v>
      </c>
      <c r="R311" s="83" t="s">
        <v>2909</v>
      </c>
    </row>
    <row r="312" spans="1:18" ht="18" hidden="1" customHeight="1">
      <c r="A312" s="82">
        <v>44227</v>
      </c>
      <c r="B312" s="83" t="s">
        <v>2907</v>
      </c>
      <c r="C312" s="84">
        <v>4</v>
      </c>
      <c r="D312" s="83" t="s">
        <v>16</v>
      </c>
      <c r="E312" s="83" t="s">
        <v>2019</v>
      </c>
      <c r="F312" s="83" t="s">
        <v>477</v>
      </c>
      <c r="G312" s="83" t="s">
        <v>478</v>
      </c>
      <c r="H312" s="83" t="s">
        <v>2811</v>
      </c>
      <c r="I312" s="83" t="s">
        <v>2908</v>
      </c>
      <c r="J312" s="92" t="s">
        <v>2870</v>
      </c>
      <c r="K312" s="90" t="s">
        <v>2871</v>
      </c>
      <c r="L312" s="87">
        <v>0</v>
      </c>
      <c r="M312" s="87">
        <v>0</v>
      </c>
      <c r="N312" s="87">
        <v>0</v>
      </c>
      <c r="O312" s="87">
        <v>6449.4</v>
      </c>
      <c r="P312" s="87">
        <v>6449.4</v>
      </c>
      <c r="Q312" s="85"/>
      <c r="R312" s="83" t="s">
        <v>2909</v>
      </c>
    </row>
    <row r="313" spans="1:18" ht="18" hidden="1" customHeight="1">
      <c r="A313" s="82">
        <v>44227</v>
      </c>
      <c r="B313" s="83" t="s">
        <v>2907</v>
      </c>
      <c r="C313" s="84">
        <v>4</v>
      </c>
      <c r="D313" s="83" t="s">
        <v>16</v>
      </c>
      <c r="E313" s="83" t="s">
        <v>2019</v>
      </c>
      <c r="F313" s="83" t="s">
        <v>477</v>
      </c>
      <c r="G313" s="83" t="s">
        <v>478</v>
      </c>
      <c r="H313" s="83" t="s">
        <v>2811</v>
      </c>
      <c r="I313" s="83" t="s">
        <v>2908</v>
      </c>
      <c r="J313" s="92" t="s">
        <v>2809</v>
      </c>
      <c r="K313" s="90" t="s">
        <v>2810</v>
      </c>
      <c r="L313" s="87">
        <v>5720393.3499999996</v>
      </c>
      <c r="M313" s="87">
        <v>5262493.84</v>
      </c>
      <c r="N313" s="87">
        <v>1754164.6133333333</v>
      </c>
      <c r="O313" s="87">
        <v>3445877.84</v>
      </c>
      <c r="P313" s="87">
        <v>1691713.2266666668</v>
      </c>
      <c r="Q313" s="84">
        <v>96.439821770888756</v>
      </c>
      <c r="R313" s="83" t="s">
        <v>2909</v>
      </c>
    </row>
    <row r="314" spans="1:18" ht="18" hidden="1" customHeight="1">
      <c r="A314" s="82">
        <v>44227</v>
      </c>
      <c r="B314" s="83" t="s">
        <v>2907</v>
      </c>
      <c r="C314" s="84">
        <v>4</v>
      </c>
      <c r="D314" s="83" t="s">
        <v>16</v>
      </c>
      <c r="E314" s="83" t="s">
        <v>2019</v>
      </c>
      <c r="F314" s="83" t="s">
        <v>477</v>
      </c>
      <c r="G314" s="83" t="s">
        <v>478</v>
      </c>
      <c r="H314" s="83" t="s">
        <v>2839</v>
      </c>
      <c r="I314" s="83" t="s">
        <v>2908</v>
      </c>
      <c r="J314" s="95" t="s">
        <v>2812</v>
      </c>
      <c r="K314" s="90" t="s">
        <v>2813</v>
      </c>
      <c r="L314" s="87">
        <v>4413582.99</v>
      </c>
      <c r="M314" s="87">
        <v>7400000</v>
      </c>
      <c r="N314" s="87">
        <v>2466666.6666666665</v>
      </c>
      <c r="O314" s="87">
        <v>2425229.0299999998</v>
      </c>
      <c r="P314" s="87">
        <v>-41437.636666666665</v>
      </c>
      <c r="Q314" s="84">
        <v>-1.6799041891891893</v>
      </c>
      <c r="R314" s="83" t="s">
        <v>2909</v>
      </c>
    </row>
    <row r="315" spans="1:18" ht="18" hidden="1" customHeight="1">
      <c r="A315" s="82">
        <v>44227</v>
      </c>
      <c r="B315" s="83" t="s">
        <v>2907</v>
      </c>
      <c r="C315" s="84">
        <v>4</v>
      </c>
      <c r="D315" s="83" t="s">
        <v>16</v>
      </c>
      <c r="E315" s="83" t="s">
        <v>2019</v>
      </c>
      <c r="F315" s="83" t="s">
        <v>477</v>
      </c>
      <c r="G315" s="83" t="s">
        <v>478</v>
      </c>
      <c r="H315" s="83" t="s">
        <v>2839</v>
      </c>
      <c r="I315" s="83" t="s">
        <v>2908</v>
      </c>
      <c r="J315" s="95" t="s">
        <v>2814</v>
      </c>
      <c r="K315" s="90" t="s">
        <v>2815</v>
      </c>
      <c r="L315" s="87">
        <v>833685.75</v>
      </c>
      <c r="M315" s="87">
        <v>1400000</v>
      </c>
      <c r="N315" s="87">
        <v>466666.66666666669</v>
      </c>
      <c r="O315" s="87">
        <v>578269.36</v>
      </c>
      <c r="P315" s="87">
        <v>111602.69333333333</v>
      </c>
      <c r="Q315" s="84">
        <v>23.914862857142854</v>
      </c>
      <c r="R315" s="83" t="s">
        <v>2910</v>
      </c>
    </row>
    <row r="316" spans="1:18" ht="18" hidden="1" customHeight="1">
      <c r="A316" s="82">
        <v>44227</v>
      </c>
      <c r="B316" s="83" t="s">
        <v>2907</v>
      </c>
      <c r="C316" s="84">
        <v>4</v>
      </c>
      <c r="D316" s="83" t="s">
        <v>16</v>
      </c>
      <c r="E316" s="83" t="s">
        <v>2019</v>
      </c>
      <c r="F316" s="83" t="s">
        <v>477</v>
      </c>
      <c r="G316" s="83" t="s">
        <v>478</v>
      </c>
      <c r="H316" s="83" t="s">
        <v>2839</v>
      </c>
      <c r="I316" s="83" t="s">
        <v>2908</v>
      </c>
      <c r="J316" s="95" t="s">
        <v>2816</v>
      </c>
      <c r="K316" s="90" t="s">
        <v>2817</v>
      </c>
      <c r="L316" s="87">
        <v>175910.04</v>
      </c>
      <c r="M316" s="87">
        <v>400000</v>
      </c>
      <c r="N316" s="87">
        <v>133333.33333333334</v>
      </c>
      <c r="O316" s="87">
        <v>60593.62</v>
      </c>
      <c r="P316" s="87">
        <v>-72739.713333333333</v>
      </c>
      <c r="Q316" s="84">
        <v>-54.554785000000003</v>
      </c>
      <c r="R316" s="83" t="s">
        <v>2909</v>
      </c>
    </row>
    <row r="317" spans="1:18" ht="18" hidden="1" customHeight="1">
      <c r="A317" s="82">
        <v>44227</v>
      </c>
      <c r="B317" s="83" t="s">
        <v>2907</v>
      </c>
      <c r="C317" s="84">
        <v>4</v>
      </c>
      <c r="D317" s="83" t="s">
        <v>16</v>
      </c>
      <c r="E317" s="83" t="s">
        <v>2019</v>
      </c>
      <c r="F317" s="83" t="s">
        <v>477</v>
      </c>
      <c r="G317" s="83" t="s">
        <v>478</v>
      </c>
      <c r="H317" s="83" t="s">
        <v>2839</v>
      </c>
      <c r="I317" s="83" t="s">
        <v>2908</v>
      </c>
      <c r="J317" s="95" t="s">
        <v>2818</v>
      </c>
      <c r="K317" s="90" t="s">
        <v>2819</v>
      </c>
      <c r="L317" s="87">
        <v>954304.03</v>
      </c>
      <c r="M317" s="87">
        <v>1570000</v>
      </c>
      <c r="N317" s="87">
        <v>523333.33333333343</v>
      </c>
      <c r="O317" s="87">
        <v>560137</v>
      </c>
      <c r="P317" s="87">
        <v>36803.666666666672</v>
      </c>
      <c r="Q317" s="84">
        <v>7.0325477707006376</v>
      </c>
      <c r="R317" s="83" t="s">
        <v>2910</v>
      </c>
    </row>
    <row r="318" spans="1:18" ht="18" hidden="1" customHeight="1">
      <c r="A318" s="82">
        <v>44227</v>
      </c>
      <c r="B318" s="83" t="s">
        <v>2907</v>
      </c>
      <c r="C318" s="84">
        <v>4</v>
      </c>
      <c r="D318" s="83" t="s">
        <v>16</v>
      </c>
      <c r="E318" s="83" t="s">
        <v>2019</v>
      </c>
      <c r="F318" s="83" t="s">
        <v>477</v>
      </c>
      <c r="G318" s="83" t="s">
        <v>478</v>
      </c>
      <c r="H318" s="83" t="s">
        <v>2839</v>
      </c>
      <c r="I318" s="83" t="s">
        <v>2908</v>
      </c>
      <c r="J318" s="95" t="s">
        <v>2820</v>
      </c>
      <c r="K318" s="90" t="s">
        <v>2821</v>
      </c>
      <c r="L318" s="87">
        <v>22242969.829999998</v>
      </c>
      <c r="M318" s="87">
        <v>40519200</v>
      </c>
      <c r="N318" s="87">
        <v>13506400</v>
      </c>
      <c r="O318" s="87">
        <v>12759480</v>
      </c>
      <c r="P318" s="87">
        <v>-746920</v>
      </c>
      <c r="Q318" s="84">
        <v>-5.5301190546703793</v>
      </c>
      <c r="R318" s="83" t="s">
        <v>2909</v>
      </c>
    </row>
    <row r="319" spans="1:18" ht="18" hidden="1" customHeight="1">
      <c r="A319" s="82">
        <v>44227</v>
      </c>
      <c r="B319" s="83" t="s">
        <v>2907</v>
      </c>
      <c r="C319" s="84">
        <v>4</v>
      </c>
      <c r="D319" s="83" t="s">
        <v>16</v>
      </c>
      <c r="E319" s="83" t="s">
        <v>2019</v>
      </c>
      <c r="F319" s="83" t="s">
        <v>477</v>
      </c>
      <c r="G319" s="83" t="s">
        <v>478</v>
      </c>
      <c r="H319" s="83" t="s">
        <v>2839</v>
      </c>
      <c r="I319" s="83" t="s">
        <v>2908</v>
      </c>
      <c r="J319" s="95" t="s">
        <v>2822</v>
      </c>
      <c r="K319" s="90" t="s">
        <v>2846</v>
      </c>
      <c r="L319" s="87">
        <v>4124717.13</v>
      </c>
      <c r="M319" s="87">
        <v>5040000</v>
      </c>
      <c r="N319" s="87">
        <v>1680000</v>
      </c>
      <c r="O319" s="87">
        <v>1757902</v>
      </c>
      <c r="P319" s="87">
        <v>77902</v>
      </c>
      <c r="Q319" s="84">
        <v>4.6370238095238099</v>
      </c>
      <c r="R319" s="83" t="s">
        <v>2910</v>
      </c>
    </row>
    <row r="320" spans="1:18" ht="18" hidden="1" customHeight="1">
      <c r="A320" s="82">
        <v>44227</v>
      </c>
      <c r="B320" s="83" t="s">
        <v>2907</v>
      </c>
      <c r="C320" s="84">
        <v>4</v>
      </c>
      <c r="D320" s="83" t="s">
        <v>16</v>
      </c>
      <c r="E320" s="83" t="s">
        <v>2019</v>
      </c>
      <c r="F320" s="83" t="s">
        <v>477</v>
      </c>
      <c r="G320" s="83" t="s">
        <v>478</v>
      </c>
      <c r="H320" s="83" t="s">
        <v>2839</v>
      </c>
      <c r="I320" s="83" t="s">
        <v>2908</v>
      </c>
      <c r="J320" s="95" t="s">
        <v>2823</v>
      </c>
      <c r="K320" s="90" t="s">
        <v>2824</v>
      </c>
      <c r="L320" s="87">
        <v>6703332.8200000003</v>
      </c>
      <c r="M320" s="87">
        <v>10342300</v>
      </c>
      <c r="N320" s="87">
        <v>3447433.3333333335</v>
      </c>
      <c r="O320" s="87">
        <v>3699786.75</v>
      </c>
      <c r="P320" s="87">
        <v>252353.41666666666</v>
      </c>
      <c r="Q320" s="84">
        <v>7.3200376125233273</v>
      </c>
      <c r="R320" s="83" t="s">
        <v>2910</v>
      </c>
    </row>
    <row r="321" spans="1:18" ht="18" hidden="1" customHeight="1">
      <c r="A321" s="82">
        <v>44227</v>
      </c>
      <c r="B321" s="83" t="s">
        <v>2907</v>
      </c>
      <c r="C321" s="84">
        <v>4</v>
      </c>
      <c r="D321" s="83" t="s">
        <v>16</v>
      </c>
      <c r="E321" s="83" t="s">
        <v>2019</v>
      </c>
      <c r="F321" s="83" t="s">
        <v>477</v>
      </c>
      <c r="G321" s="83" t="s">
        <v>478</v>
      </c>
      <c r="H321" s="83" t="s">
        <v>2839</v>
      </c>
      <c r="I321" s="83" t="s">
        <v>2908</v>
      </c>
      <c r="J321" s="95" t="s">
        <v>2825</v>
      </c>
      <c r="K321" s="90" t="s">
        <v>2826</v>
      </c>
      <c r="L321" s="87">
        <v>1489748.69</v>
      </c>
      <c r="M321" s="87">
        <v>2718000</v>
      </c>
      <c r="N321" s="87">
        <v>906000</v>
      </c>
      <c r="O321" s="87">
        <v>762808.25</v>
      </c>
      <c r="P321" s="87">
        <v>-143191.75</v>
      </c>
      <c r="Q321" s="84">
        <v>-15.804828918322295</v>
      </c>
      <c r="R321" s="83" t="s">
        <v>2909</v>
      </c>
    </row>
    <row r="322" spans="1:18" ht="18" hidden="1" customHeight="1">
      <c r="A322" s="82">
        <v>44227</v>
      </c>
      <c r="B322" s="83" t="s">
        <v>2907</v>
      </c>
      <c r="C322" s="84">
        <v>4</v>
      </c>
      <c r="D322" s="83" t="s">
        <v>16</v>
      </c>
      <c r="E322" s="83" t="s">
        <v>2019</v>
      </c>
      <c r="F322" s="83" t="s">
        <v>477</v>
      </c>
      <c r="G322" s="83" t="s">
        <v>478</v>
      </c>
      <c r="H322" s="83" t="s">
        <v>2839</v>
      </c>
      <c r="I322" s="83" t="s">
        <v>2908</v>
      </c>
      <c r="J322" s="95" t="s">
        <v>2827</v>
      </c>
      <c r="K322" s="90" t="s">
        <v>2828</v>
      </c>
      <c r="L322" s="87">
        <v>3357805.63</v>
      </c>
      <c r="M322" s="87">
        <v>5063280</v>
      </c>
      <c r="N322" s="87">
        <v>1687760</v>
      </c>
      <c r="O322" s="87">
        <v>2191833.2800000003</v>
      </c>
      <c r="P322" s="87">
        <v>504073.28</v>
      </c>
      <c r="Q322" s="84">
        <v>29.8664075460966</v>
      </c>
      <c r="R322" s="83" t="s">
        <v>2910</v>
      </c>
    </row>
    <row r="323" spans="1:18" ht="18" hidden="1" customHeight="1">
      <c r="A323" s="82">
        <v>44227</v>
      </c>
      <c r="B323" s="83" t="s">
        <v>2907</v>
      </c>
      <c r="C323" s="84">
        <v>4</v>
      </c>
      <c r="D323" s="83" t="s">
        <v>16</v>
      </c>
      <c r="E323" s="83" t="s">
        <v>2019</v>
      </c>
      <c r="F323" s="83" t="s">
        <v>477</v>
      </c>
      <c r="G323" s="83" t="s">
        <v>478</v>
      </c>
      <c r="H323" s="83" t="s">
        <v>2839</v>
      </c>
      <c r="I323" s="83" t="s">
        <v>2908</v>
      </c>
      <c r="J323" s="95" t="s">
        <v>2829</v>
      </c>
      <c r="K323" s="90" t="s">
        <v>2830</v>
      </c>
      <c r="L323" s="87">
        <v>1244443.3</v>
      </c>
      <c r="M323" s="87">
        <v>1961000</v>
      </c>
      <c r="N323" s="87">
        <v>653666.66666666674</v>
      </c>
      <c r="O323" s="87">
        <v>538533.35000000009</v>
      </c>
      <c r="P323" s="87">
        <v>-115133.31666666667</v>
      </c>
      <c r="Q323" s="84">
        <v>-17.613459969403365</v>
      </c>
      <c r="R323" s="83" t="s">
        <v>2909</v>
      </c>
    </row>
    <row r="324" spans="1:18" ht="18" hidden="1" customHeight="1">
      <c r="A324" s="82">
        <v>44227</v>
      </c>
      <c r="B324" s="83" t="s">
        <v>2907</v>
      </c>
      <c r="C324" s="84">
        <v>4</v>
      </c>
      <c r="D324" s="83" t="s">
        <v>16</v>
      </c>
      <c r="E324" s="83" t="s">
        <v>2019</v>
      </c>
      <c r="F324" s="83" t="s">
        <v>477</v>
      </c>
      <c r="G324" s="83" t="s">
        <v>478</v>
      </c>
      <c r="H324" s="83" t="s">
        <v>2839</v>
      </c>
      <c r="I324" s="83" t="s">
        <v>2908</v>
      </c>
      <c r="J324" s="95" t="s">
        <v>2831</v>
      </c>
      <c r="K324" s="90" t="s">
        <v>2832</v>
      </c>
      <c r="L324" s="87">
        <v>2016600.43</v>
      </c>
      <c r="M324" s="87">
        <v>3242000</v>
      </c>
      <c r="N324" s="87">
        <v>1080666.6666666665</v>
      </c>
      <c r="O324" s="87">
        <v>1061116.93</v>
      </c>
      <c r="P324" s="87">
        <v>-19549.736666666668</v>
      </c>
      <c r="Q324" s="84">
        <v>-1.8090441085749538</v>
      </c>
      <c r="R324" s="83" t="s">
        <v>2909</v>
      </c>
    </row>
    <row r="325" spans="1:18" ht="18" hidden="1" customHeight="1">
      <c r="A325" s="82">
        <v>44227</v>
      </c>
      <c r="B325" s="83" t="s">
        <v>2907</v>
      </c>
      <c r="C325" s="84">
        <v>4</v>
      </c>
      <c r="D325" s="83" t="s">
        <v>16</v>
      </c>
      <c r="E325" s="83" t="s">
        <v>2019</v>
      </c>
      <c r="F325" s="83" t="s">
        <v>477</v>
      </c>
      <c r="G325" s="83" t="s">
        <v>478</v>
      </c>
      <c r="H325" s="83" t="s">
        <v>2839</v>
      </c>
      <c r="I325" s="83" t="s">
        <v>2908</v>
      </c>
      <c r="J325" s="95" t="s">
        <v>2833</v>
      </c>
      <c r="K325" s="90" t="s">
        <v>2834</v>
      </c>
      <c r="L325" s="87">
        <v>3277796.18</v>
      </c>
      <c r="M325" s="87">
        <v>6167000</v>
      </c>
      <c r="N325" s="87">
        <v>2055666.6666666667</v>
      </c>
      <c r="O325" s="87">
        <v>2164136.52</v>
      </c>
      <c r="P325" s="87">
        <v>108469.85333333333</v>
      </c>
      <c r="Q325" s="84">
        <v>5.2766265607264469</v>
      </c>
      <c r="R325" s="83" t="s">
        <v>2910</v>
      </c>
    </row>
    <row r="326" spans="1:18" ht="18" hidden="1" customHeight="1">
      <c r="A326" s="82">
        <v>44227</v>
      </c>
      <c r="B326" s="83" t="s">
        <v>2907</v>
      </c>
      <c r="C326" s="84">
        <v>4</v>
      </c>
      <c r="D326" s="83" t="s">
        <v>16</v>
      </c>
      <c r="E326" s="83" t="s">
        <v>2019</v>
      </c>
      <c r="F326" s="83" t="s">
        <v>477</v>
      </c>
      <c r="G326" s="83" t="s">
        <v>478</v>
      </c>
      <c r="H326" s="83" t="s">
        <v>2839</v>
      </c>
      <c r="I326" s="83" t="s">
        <v>2908</v>
      </c>
      <c r="J326" s="95" t="s">
        <v>2835</v>
      </c>
      <c r="K326" s="90" t="s">
        <v>2836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5"/>
      <c r="R326" s="83" t="s">
        <v>2910</v>
      </c>
    </row>
    <row r="327" spans="1:18" ht="18" hidden="1" customHeight="1">
      <c r="A327" s="82">
        <v>44227</v>
      </c>
      <c r="B327" s="83" t="s">
        <v>2907</v>
      </c>
      <c r="C327" s="84">
        <v>4</v>
      </c>
      <c r="D327" s="83" t="s">
        <v>16</v>
      </c>
      <c r="E327" s="83" t="s">
        <v>2019</v>
      </c>
      <c r="F327" s="83" t="s">
        <v>477</v>
      </c>
      <c r="G327" s="83" t="s">
        <v>478</v>
      </c>
      <c r="H327" s="83" t="s">
        <v>2839</v>
      </c>
      <c r="I327" s="83" t="s">
        <v>2908</v>
      </c>
      <c r="J327" s="95" t="s">
        <v>2837</v>
      </c>
      <c r="K327" s="90" t="s">
        <v>2838</v>
      </c>
      <c r="L327" s="87">
        <v>4736065.79</v>
      </c>
      <c r="M327" s="87">
        <v>7842250</v>
      </c>
      <c r="N327" s="87">
        <v>2614083.333333333</v>
      </c>
      <c r="O327" s="87">
        <v>2946205.76</v>
      </c>
      <c r="P327" s="87">
        <v>332122.4266666667</v>
      </c>
      <c r="Q327" s="84">
        <v>12.705120086709808</v>
      </c>
      <c r="R327" s="83" t="s">
        <v>2910</v>
      </c>
    </row>
    <row r="328" spans="1:18" ht="18" hidden="1" customHeight="1">
      <c r="A328" s="82">
        <v>44227</v>
      </c>
      <c r="B328" s="83" t="s">
        <v>2907</v>
      </c>
      <c r="C328" s="84">
        <v>4</v>
      </c>
      <c r="D328" s="83" t="s">
        <v>16</v>
      </c>
      <c r="E328" s="83" t="s">
        <v>2019</v>
      </c>
      <c r="F328" s="83" t="s">
        <v>477</v>
      </c>
      <c r="G328" s="83" t="s">
        <v>478</v>
      </c>
      <c r="H328" s="83" t="s">
        <v>2839</v>
      </c>
      <c r="I328" s="83" t="s">
        <v>2908</v>
      </c>
      <c r="J328" s="95" t="s">
        <v>2872</v>
      </c>
      <c r="K328" s="90" t="s">
        <v>2873</v>
      </c>
      <c r="L328" s="87">
        <v>0</v>
      </c>
      <c r="M328" s="87">
        <v>0</v>
      </c>
      <c r="N328" s="87">
        <v>0</v>
      </c>
      <c r="O328" s="87">
        <v>0</v>
      </c>
      <c r="P328" s="87">
        <v>0</v>
      </c>
      <c r="Q328" s="85"/>
      <c r="R328" s="83" t="s">
        <v>2910</v>
      </c>
    </row>
    <row r="329" spans="1:18" ht="18" hidden="1" customHeight="1">
      <c r="A329" s="82">
        <v>44227</v>
      </c>
      <c r="B329" s="83" t="s">
        <v>2907</v>
      </c>
      <c r="C329" s="84">
        <v>4</v>
      </c>
      <c r="D329" s="83" t="s">
        <v>16</v>
      </c>
      <c r="E329" s="83" t="s">
        <v>2019</v>
      </c>
      <c r="F329" s="83" t="s">
        <v>477</v>
      </c>
      <c r="G329" s="83" t="s">
        <v>478</v>
      </c>
      <c r="H329" s="83" t="s">
        <v>2911</v>
      </c>
      <c r="I329" s="83" t="s">
        <v>1944</v>
      </c>
      <c r="J329" s="96" t="s">
        <v>2852</v>
      </c>
      <c r="K329" s="90" t="s">
        <v>2912</v>
      </c>
      <c r="L329" s="87">
        <v>16620492.65</v>
      </c>
      <c r="M329" s="87">
        <v>16620492.65</v>
      </c>
      <c r="N329" s="87">
        <v>5540164.2166666668</v>
      </c>
      <c r="O329" s="87">
        <v>30114535.099999998</v>
      </c>
      <c r="P329" s="87">
        <v>24574370.883333333</v>
      </c>
      <c r="Q329" s="84">
        <v>443.56755363686528</v>
      </c>
      <c r="R329" s="83" t="s">
        <v>2909</v>
      </c>
    </row>
    <row r="330" spans="1:18" ht="18" hidden="1" customHeight="1">
      <c r="A330" s="82">
        <v>44227</v>
      </c>
      <c r="B330" s="83" t="s">
        <v>2907</v>
      </c>
      <c r="C330" s="84">
        <v>4</v>
      </c>
      <c r="D330" s="83" t="s">
        <v>16</v>
      </c>
      <c r="E330" s="83" t="s">
        <v>2019</v>
      </c>
      <c r="F330" s="83" t="s">
        <v>477</v>
      </c>
      <c r="G330" s="83" t="s">
        <v>478</v>
      </c>
      <c r="H330" s="83" t="s">
        <v>2913</v>
      </c>
      <c r="I330" s="83" t="s">
        <v>1944</v>
      </c>
      <c r="J330" s="96" t="s">
        <v>2853</v>
      </c>
      <c r="K330" s="90" t="s">
        <v>2914</v>
      </c>
      <c r="L330" s="87">
        <v>24658011.800000001</v>
      </c>
      <c r="M330" s="87">
        <v>24658011.800000001</v>
      </c>
      <c r="N330" s="87">
        <v>8219337.2666666666</v>
      </c>
      <c r="O330" s="87">
        <v>35165192.740000002</v>
      </c>
      <c r="P330" s="87">
        <v>26945855.473333336</v>
      </c>
      <c r="Q330" s="84">
        <v>327.83489226815925</v>
      </c>
      <c r="R330" s="83" t="s">
        <v>2909</v>
      </c>
    </row>
    <row r="331" spans="1:18" ht="18" hidden="1" customHeight="1">
      <c r="A331" s="82">
        <v>44227</v>
      </c>
      <c r="B331" s="83" t="s">
        <v>2907</v>
      </c>
      <c r="C331" s="84">
        <v>4</v>
      </c>
      <c r="D331" s="83" t="s">
        <v>16</v>
      </c>
      <c r="E331" s="83" t="s">
        <v>2019</v>
      </c>
      <c r="F331" s="83" t="s">
        <v>477</v>
      </c>
      <c r="G331" s="83" t="s">
        <v>478</v>
      </c>
      <c r="H331" s="83" t="s">
        <v>2913</v>
      </c>
      <c r="I331" s="83" t="s">
        <v>1944</v>
      </c>
      <c r="J331" s="96" t="s">
        <v>2854</v>
      </c>
      <c r="K331" s="90" t="s">
        <v>2915</v>
      </c>
      <c r="L331" s="87">
        <v>17812824.739999998</v>
      </c>
      <c r="M331" s="87">
        <v>-17812824.739999998</v>
      </c>
      <c r="N331" s="87">
        <v>-5937608.2466666661</v>
      </c>
      <c r="O331" s="87">
        <v>-14822834.200000003</v>
      </c>
      <c r="P331" s="87">
        <v>-8885225.9533333331</v>
      </c>
      <c r="Q331" s="84">
        <v>149.64318264549433</v>
      </c>
      <c r="R331" s="83" t="s">
        <v>2909</v>
      </c>
    </row>
    <row r="332" spans="1:18" ht="18" hidden="1" customHeight="1">
      <c r="A332" s="82">
        <v>44227</v>
      </c>
      <c r="B332" s="83" t="s">
        <v>2907</v>
      </c>
      <c r="C332" s="84">
        <v>4</v>
      </c>
      <c r="D332" s="83" t="s">
        <v>16</v>
      </c>
      <c r="E332" s="83" t="s">
        <v>2019</v>
      </c>
      <c r="F332" s="83" t="s">
        <v>479</v>
      </c>
      <c r="G332" s="83" t="s">
        <v>480</v>
      </c>
      <c r="H332" s="83" t="s">
        <v>2811</v>
      </c>
      <c r="I332" s="83" t="s">
        <v>2908</v>
      </c>
      <c r="J332" s="96" t="s">
        <v>2790</v>
      </c>
      <c r="K332" s="90" t="s">
        <v>2791</v>
      </c>
      <c r="L332" s="87">
        <v>43692582.640000001</v>
      </c>
      <c r="M332" s="87">
        <v>71929147.170000002</v>
      </c>
      <c r="N332" s="87">
        <v>23976382.390000001</v>
      </c>
      <c r="O332" s="87">
        <v>39034431.690000013</v>
      </c>
      <c r="P332" s="87">
        <v>15058049.300000001</v>
      </c>
      <c r="Q332" s="84">
        <v>62.803675112724122</v>
      </c>
      <c r="R332" s="83" t="s">
        <v>2909</v>
      </c>
    </row>
    <row r="333" spans="1:18" ht="18" hidden="1" customHeight="1">
      <c r="A333" s="82">
        <v>44227</v>
      </c>
      <c r="B333" s="83" t="s">
        <v>2907</v>
      </c>
      <c r="C333" s="84">
        <v>4</v>
      </c>
      <c r="D333" s="83" t="s">
        <v>16</v>
      </c>
      <c r="E333" s="83" t="s">
        <v>2019</v>
      </c>
      <c r="F333" s="83" t="s">
        <v>479</v>
      </c>
      <c r="G333" s="83" t="s">
        <v>480</v>
      </c>
      <c r="H333" s="83" t="s">
        <v>2811</v>
      </c>
      <c r="I333" s="83" t="s">
        <v>2908</v>
      </c>
      <c r="J333" s="96" t="s">
        <v>2792</v>
      </c>
      <c r="K333" s="90" t="s">
        <v>2793</v>
      </c>
      <c r="L333" s="87">
        <v>207841.6</v>
      </c>
      <c r="M333" s="87">
        <v>500000</v>
      </c>
      <c r="N333" s="87">
        <v>166666.66666666669</v>
      </c>
      <c r="O333" s="87">
        <v>219400</v>
      </c>
      <c r="P333" s="87">
        <v>52733.333333333343</v>
      </c>
      <c r="Q333" s="84">
        <v>31.64</v>
      </c>
      <c r="R333" s="83" t="s">
        <v>2909</v>
      </c>
    </row>
    <row r="334" spans="1:18" ht="18" hidden="1" customHeight="1">
      <c r="A334" s="82">
        <v>44227</v>
      </c>
      <c r="B334" s="83" t="s">
        <v>2907</v>
      </c>
      <c r="C334" s="84">
        <v>4</v>
      </c>
      <c r="D334" s="83" t="s">
        <v>16</v>
      </c>
      <c r="E334" s="83" t="s">
        <v>2019</v>
      </c>
      <c r="F334" s="83" t="s">
        <v>479</v>
      </c>
      <c r="G334" s="83" t="s">
        <v>480</v>
      </c>
      <c r="H334" s="83" t="s">
        <v>2811</v>
      </c>
      <c r="I334" s="83" t="s">
        <v>2908</v>
      </c>
      <c r="J334" s="96" t="s">
        <v>2794</v>
      </c>
      <c r="K334" s="90" t="s">
        <v>2795</v>
      </c>
      <c r="L334" s="87">
        <v>36446.199999999997</v>
      </c>
      <c r="M334" s="87">
        <v>105266.7</v>
      </c>
      <c r="N334" s="87">
        <v>35088.9</v>
      </c>
      <c r="O334" s="87">
        <v>61241</v>
      </c>
      <c r="P334" s="87">
        <v>26152.1</v>
      </c>
      <c r="Q334" s="84">
        <v>74.530977032622857</v>
      </c>
      <c r="R334" s="83" t="s">
        <v>2909</v>
      </c>
    </row>
    <row r="335" spans="1:18" ht="18" hidden="1" customHeight="1">
      <c r="A335" s="82">
        <v>44227</v>
      </c>
      <c r="B335" s="83" t="s">
        <v>2907</v>
      </c>
      <c r="C335" s="84">
        <v>4</v>
      </c>
      <c r="D335" s="83" t="s">
        <v>16</v>
      </c>
      <c r="E335" s="83" t="s">
        <v>2019</v>
      </c>
      <c r="F335" s="83" t="s">
        <v>479</v>
      </c>
      <c r="G335" s="83" t="s">
        <v>480</v>
      </c>
      <c r="H335" s="83" t="s">
        <v>2811</v>
      </c>
      <c r="I335" s="83" t="s">
        <v>2908</v>
      </c>
      <c r="J335" s="96" t="s">
        <v>2865</v>
      </c>
      <c r="K335" s="90" t="s">
        <v>2796</v>
      </c>
      <c r="L335" s="87">
        <v>193085.67</v>
      </c>
      <c r="M335" s="87">
        <v>568170.81000000006</v>
      </c>
      <c r="N335" s="87">
        <v>189390.27</v>
      </c>
      <c r="O335" s="87">
        <v>242201.87</v>
      </c>
      <c r="P335" s="87">
        <v>52811.6</v>
      </c>
      <c r="Q335" s="84">
        <v>27.885065056404429</v>
      </c>
      <c r="R335" s="83" t="s">
        <v>2909</v>
      </c>
    </row>
    <row r="336" spans="1:18" ht="18" hidden="1" customHeight="1">
      <c r="A336" s="82">
        <v>44227</v>
      </c>
      <c r="B336" s="83" t="s">
        <v>2907</v>
      </c>
      <c r="C336" s="84">
        <v>4</v>
      </c>
      <c r="D336" s="83" t="s">
        <v>16</v>
      </c>
      <c r="E336" s="83" t="s">
        <v>2019</v>
      </c>
      <c r="F336" s="83" t="s">
        <v>479</v>
      </c>
      <c r="G336" s="83" t="s">
        <v>480</v>
      </c>
      <c r="H336" s="83" t="s">
        <v>2811</v>
      </c>
      <c r="I336" s="83" t="s">
        <v>2908</v>
      </c>
      <c r="J336" s="96" t="s">
        <v>2797</v>
      </c>
      <c r="K336" s="90" t="s">
        <v>2798</v>
      </c>
      <c r="L336" s="87">
        <v>2050943.34</v>
      </c>
      <c r="M336" s="87">
        <v>5956052.6699999999</v>
      </c>
      <c r="N336" s="87">
        <v>1985350.89</v>
      </c>
      <c r="O336" s="87">
        <v>2286171</v>
      </c>
      <c r="P336" s="87">
        <v>300820.11</v>
      </c>
      <c r="Q336" s="84">
        <v>15.151987062599297</v>
      </c>
      <c r="R336" s="83" t="s">
        <v>2909</v>
      </c>
    </row>
    <row r="337" spans="1:18" ht="18" hidden="1" customHeight="1">
      <c r="A337" s="82">
        <v>44227</v>
      </c>
      <c r="B337" s="83" t="s">
        <v>2907</v>
      </c>
      <c r="C337" s="84">
        <v>4</v>
      </c>
      <c r="D337" s="83" t="s">
        <v>16</v>
      </c>
      <c r="E337" s="83" t="s">
        <v>2019</v>
      </c>
      <c r="F337" s="83" t="s">
        <v>479</v>
      </c>
      <c r="G337" s="83" t="s">
        <v>480</v>
      </c>
      <c r="H337" s="83" t="s">
        <v>2811</v>
      </c>
      <c r="I337" s="83" t="s">
        <v>2908</v>
      </c>
      <c r="J337" s="96" t="s">
        <v>2799</v>
      </c>
      <c r="K337" s="90" t="s">
        <v>2800</v>
      </c>
      <c r="L337" s="87">
        <v>893948.18</v>
      </c>
      <c r="M337" s="87">
        <v>2438798.85</v>
      </c>
      <c r="N337" s="87">
        <v>812932.95</v>
      </c>
      <c r="O337" s="87">
        <v>982098.39999999991</v>
      </c>
      <c r="P337" s="87">
        <v>169165.45</v>
      </c>
      <c r="Q337" s="84">
        <v>20.809274614837545</v>
      </c>
      <c r="R337" s="83" t="s">
        <v>2909</v>
      </c>
    </row>
    <row r="338" spans="1:18" ht="18" hidden="1" customHeight="1">
      <c r="A338" s="82">
        <v>44227</v>
      </c>
      <c r="B338" s="83" t="s">
        <v>2907</v>
      </c>
      <c r="C338" s="84">
        <v>4</v>
      </c>
      <c r="D338" s="83" t="s">
        <v>16</v>
      </c>
      <c r="E338" s="83" t="s">
        <v>2019</v>
      </c>
      <c r="F338" s="83" t="s">
        <v>479</v>
      </c>
      <c r="G338" s="83" t="s">
        <v>480</v>
      </c>
      <c r="H338" s="83" t="s">
        <v>2811</v>
      </c>
      <c r="I338" s="83" t="s">
        <v>2908</v>
      </c>
      <c r="J338" s="96" t="s">
        <v>2801</v>
      </c>
      <c r="K338" s="90" t="s">
        <v>2802</v>
      </c>
      <c r="L338" s="87">
        <v>611455.1</v>
      </c>
      <c r="M338" s="87">
        <v>2173319.2000000002</v>
      </c>
      <c r="N338" s="87">
        <v>724439.7333333334</v>
      </c>
      <c r="O338" s="87">
        <v>370955</v>
      </c>
      <c r="P338" s="87">
        <v>-353484.7333333334</v>
      </c>
      <c r="Q338" s="84">
        <v>-48.794222220095421</v>
      </c>
      <c r="R338" s="83" t="s">
        <v>2910</v>
      </c>
    </row>
    <row r="339" spans="1:18" ht="18" hidden="1" customHeight="1">
      <c r="A339" s="82">
        <v>44227</v>
      </c>
      <c r="B339" s="83" t="s">
        <v>2907</v>
      </c>
      <c r="C339" s="84">
        <v>4</v>
      </c>
      <c r="D339" s="83" t="s">
        <v>16</v>
      </c>
      <c r="E339" s="83" t="s">
        <v>2019</v>
      </c>
      <c r="F339" s="83" t="s">
        <v>479</v>
      </c>
      <c r="G339" s="83" t="s">
        <v>480</v>
      </c>
      <c r="H339" s="83" t="s">
        <v>2811</v>
      </c>
      <c r="I339" s="83" t="s">
        <v>2908</v>
      </c>
      <c r="J339" s="96" t="s">
        <v>2803</v>
      </c>
      <c r="K339" s="90" t="s">
        <v>2804</v>
      </c>
      <c r="L339" s="87">
        <v>4674601.97</v>
      </c>
      <c r="M339" s="87">
        <v>13751215.42</v>
      </c>
      <c r="N339" s="87">
        <v>4583738.4733333336</v>
      </c>
      <c r="O339" s="87">
        <v>4298628.4800000004</v>
      </c>
      <c r="P339" s="87">
        <v>-285109.99333333335</v>
      </c>
      <c r="Q339" s="84">
        <v>-6.2200318581002927</v>
      </c>
      <c r="R339" s="83" t="s">
        <v>2910</v>
      </c>
    </row>
    <row r="340" spans="1:18" ht="18" hidden="1" customHeight="1">
      <c r="A340" s="82">
        <v>44227</v>
      </c>
      <c r="B340" s="83" t="s">
        <v>2907</v>
      </c>
      <c r="C340" s="84">
        <v>4</v>
      </c>
      <c r="D340" s="83" t="s">
        <v>16</v>
      </c>
      <c r="E340" s="83" t="s">
        <v>2019</v>
      </c>
      <c r="F340" s="83" t="s">
        <v>479</v>
      </c>
      <c r="G340" s="83" t="s">
        <v>480</v>
      </c>
      <c r="H340" s="83" t="s">
        <v>2811</v>
      </c>
      <c r="I340" s="83" t="s">
        <v>2908</v>
      </c>
      <c r="J340" s="96" t="s">
        <v>2805</v>
      </c>
      <c r="K340" s="90" t="s">
        <v>2806</v>
      </c>
      <c r="L340" s="87">
        <v>16631710.779999999</v>
      </c>
      <c r="M340" s="87">
        <v>46389838.659999996</v>
      </c>
      <c r="N340" s="87">
        <v>15463279.553333333</v>
      </c>
      <c r="O340" s="87">
        <v>16140581.24</v>
      </c>
      <c r="P340" s="87">
        <v>677301.68666666665</v>
      </c>
      <c r="Q340" s="84">
        <v>4.3800649424375475</v>
      </c>
      <c r="R340" s="83" t="s">
        <v>2909</v>
      </c>
    </row>
    <row r="341" spans="1:18" ht="18" hidden="1" customHeight="1">
      <c r="A341" s="82">
        <v>44227</v>
      </c>
      <c r="B341" s="83" t="s">
        <v>2907</v>
      </c>
      <c r="C341" s="84">
        <v>4</v>
      </c>
      <c r="D341" s="83" t="s">
        <v>16</v>
      </c>
      <c r="E341" s="83" t="s">
        <v>2019</v>
      </c>
      <c r="F341" s="83" t="s">
        <v>479</v>
      </c>
      <c r="G341" s="83" t="s">
        <v>480</v>
      </c>
      <c r="H341" s="83" t="s">
        <v>2811</v>
      </c>
      <c r="I341" s="83" t="s">
        <v>2908</v>
      </c>
      <c r="J341" s="96" t="s">
        <v>2807</v>
      </c>
      <c r="K341" s="90" t="s">
        <v>2808</v>
      </c>
      <c r="L341" s="87">
        <v>4818723.7699999996</v>
      </c>
      <c r="M341" s="87">
        <v>22467506.539999999</v>
      </c>
      <c r="N341" s="87">
        <v>7489168.8466666667</v>
      </c>
      <c r="O341" s="87">
        <v>9920913.9099999983</v>
      </c>
      <c r="P341" s="87">
        <v>2431745.063333333</v>
      </c>
      <c r="Q341" s="84">
        <v>32.470159414494596</v>
      </c>
      <c r="R341" s="83" t="s">
        <v>2909</v>
      </c>
    </row>
    <row r="342" spans="1:18" ht="18" hidden="1" customHeight="1">
      <c r="A342" s="82">
        <v>44227</v>
      </c>
      <c r="B342" s="83" t="s">
        <v>2907</v>
      </c>
      <c r="C342" s="84">
        <v>4</v>
      </c>
      <c r="D342" s="83" t="s">
        <v>16</v>
      </c>
      <c r="E342" s="83" t="s">
        <v>2019</v>
      </c>
      <c r="F342" s="83" t="s">
        <v>479</v>
      </c>
      <c r="G342" s="83" t="s">
        <v>480</v>
      </c>
      <c r="H342" s="83" t="s">
        <v>2811</v>
      </c>
      <c r="I342" s="83" t="s">
        <v>2908</v>
      </c>
      <c r="J342" s="96" t="s">
        <v>2870</v>
      </c>
      <c r="K342" s="90" t="s">
        <v>2871</v>
      </c>
      <c r="L342" s="87">
        <v>0</v>
      </c>
      <c r="M342" s="88"/>
      <c r="N342" s="88"/>
      <c r="O342" s="87">
        <v>0</v>
      </c>
      <c r="P342" s="88"/>
      <c r="Q342" s="85"/>
      <c r="R342" s="83" t="s">
        <v>2916</v>
      </c>
    </row>
    <row r="343" spans="1:18" ht="18" hidden="1" customHeight="1">
      <c r="A343" s="82">
        <v>44227</v>
      </c>
      <c r="B343" s="83" t="s">
        <v>2907</v>
      </c>
      <c r="C343" s="84">
        <v>4</v>
      </c>
      <c r="D343" s="83" t="s">
        <v>16</v>
      </c>
      <c r="E343" s="83" t="s">
        <v>2019</v>
      </c>
      <c r="F343" s="83" t="s">
        <v>479</v>
      </c>
      <c r="G343" s="83" t="s">
        <v>480</v>
      </c>
      <c r="H343" s="83" t="s">
        <v>2811</v>
      </c>
      <c r="I343" s="83" t="s">
        <v>2908</v>
      </c>
      <c r="J343" s="96" t="s">
        <v>2809</v>
      </c>
      <c r="K343" s="90" t="s">
        <v>2810</v>
      </c>
      <c r="L343" s="87">
        <v>7100850.7800000003</v>
      </c>
      <c r="M343" s="87">
        <v>64586980</v>
      </c>
      <c r="N343" s="87">
        <v>21528993.333333332</v>
      </c>
      <c r="O343" s="87">
        <v>14357580</v>
      </c>
      <c r="P343" s="87">
        <v>-7171413.333333333</v>
      </c>
      <c r="Q343" s="84">
        <v>-33.310490752160888</v>
      </c>
      <c r="R343" s="83" t="s">
        <v>2910</v>
      </c>
    </row>
    <row r="344" spans="1:18" ht="18" hidden="1" customHeight="1">
      <c r="A344" s="82">
        <v>44227</v>
      </c>
      <c r="B344" s="83" t="s">
        <v>2907</v>
      </c>
      <c r="C344" s="84">
        <v>4</v>
      </c>
      <c r="D344" s="83" t="s">
        <v>16</v>
      </c>
      <c r="E344" s="83" t="s">
        <v>2019</v>
      </c>
      <c r="F344" s="83" t="s">
        <v>479</v>
      </c>
      <c r="G344" s="83" t="s">
        <v>480</v>
      </c>
      <c r="H344" s="83" t="s">
        <v>2839</v>
      </c>
      <c r="I344" s="83" t="s">
        <v>2908</v>
      </c>
      <c r="J344" s="92" t="s">
        <v>2812</v>
      </c>
      <c r="K344" s="90" t="s">
        <v>2813</v>
      </c>
      <c r="L344" s="87">
        <v>6244574</v>
      </c>
      <c r="M344" s="87">
        <v>11425492.27</v>
      </c>
      <c r="N344" s="87">
        <v>3808497.4233333333</v>
      </c>
      <c r="O344" s="87">
        <v>3878115.78</v>
      </c>
      <c r="P344" s="87">
        <v>69618.356666666659</v>
      </c>
      <c r="Q344" s="84">
        <v>1.8279743670072957</v>
      </c>
      <c r="R344" s="83" t="s">
        <v>2910</v>
      </c>
    </row>
    <row r="345" spans="1:18" ht="18" hidden="1" customHeight="1">
      <c r="A345" s="82">
        <v>44227</v>
      </c>
      <c r="B345" s="83" t="s">
        <v>2907</v>
      </c>
      <c r="C345" s="84">
        <v>4</v>
      </c>
      <c r="D345" s="83" t="s">
        <v>16</v>
      </c>
      <c r="E345" s="83" t="s">
        <v>2019</v>
      </c>
      <c r="F345" s="83" t="s">
        <v>479</v>
      </c>
      <c r="G345" s="83" t="s">
        <v>480</v>
      </c>
      <c r="H345" s="83" t="s">
        <v>2839</v>
      </c>
      <c r="I345" s="83" t="s">
        <v>2908</v>
      </c>
      <c r="J345" s="92" t="s">
        <v>2814</v>
      </c>
      <c r="K345" s="90" t="s">
        <v>2815</v>
      </c>
      <c r="L345" s="87">
        <v>2497382.81</v>
      </c>
      <c r="M345" s="87">
        <v>4433191.1500000004</v>
      </c>
      <c r="N345" s="87">
        <v>1477730.3833333333</v>
      </c>
      <c r="O345" s="87">
        <v>1837143.15</v>
      </c>
      <c r="P345" s="87">
        <v>359412.76666666666</v>
      </c>
      <c r="Q345" s="84">
        <v>24.321944701166334</v>
      </c>
      <c r="R345" s="83" t="s">
        <v>2910</v>
      </c>
    </row>
    <row r="346" spans="1:18" ht="18" hidden="1" customHeight="1">
      <c r="A346" s="82">
        <v>44227</v>
      </c>
      <c r="B346" s="83" t="s">
        <v>2907</v>
      </c>
      <c r="C346" s="84">
        <v>4</v>
      </c>
      <c r="D346" s="83" t="s">
        <v>16</v>
      </c>
      <c r="E346" s="83" t="s">
        <v>2019</v>
      </c>
      <c r="F346" s="83" t="s">
        <v>479</v>
      </c>
      <c r="G346" s="83" t="s">
        <v>480</v>
      </c>
      <c r="H346" s="83" t="s">
        <v>2839</v>
      </c>
      <c r="I346" s="83" t="s">
        <v>2908</v>
      </c>
      <c r="J346" s="92" t="s">
        <v>2816</v>
      </c>
      <c r="K346" s="90" t="s">
        <v>2817</v>
      </c>
      <c r="L346" s="87">
        <v>499989.11</v>
      </c>
      <c r="M346" s="87">
        <v>1274054.8</v>
      </c>
      <c r="N346" s="87">
        <v>424684.93333333341</v>
      </c>
      <c r="O346" s="87">
        <v>279814.5</v>
      </c>
      <c r="P346" s="87">
        <v>-144870.43333333335</v>
      </c>
      <c r="Q346" s="84">
        <v>-34.112449480195046</v>
      </c>
      <c r="R346" s="83" t="s">
        <v>2909</v>
      </c>
    </row>
    <row r="347" spans="1:18" ht="18" hidden="1" customHeight="1">
      <c r="A347" s="82">
        <v>44227</v>
      </c>
      <c r="B347" s="83" t="s">
        <v>2907</v>
      </c>
      <c r="C347" s="84">
        <v>4</v>
      </c>
      <c r="D347" s="83" t="s">
        <v>16</v>
      </c>
      <c r="E347" s="83" t="s">
        <v>2019</v>
      </c>
      <c r="F347" s="83" t="s">
        <v>479</v>
      </c>
      <c r="G347" s="83" t="s">
        <v>480</v>
      </c>
      <c r="H347" s="83" t="s">
        <v>2839</v>
      </c>
      <c r="I347" s="83" t="s">
        <v>2908</v>
      </c>
      <c r="J347" s="92" t="s">
        <v>2818</v>
      </c>
      <c r="K347" s="90" t="s">
        <v>2819</v>
      </c>
      <c r="L347" s="87">
        <v>1939834.27</v>
      </c>
      <c r="M347" s="87">
        <v>7111690</v>
      </c>
      <c r="N347" s="87">
        <v>2370563.3333333335</v>
      </c>
      <c r="O347" s="87">
        <v>1713773.5</v>
      </c>
      <c r="P347" s="87">
        <v>-656789.83333333326</v>
      </c>
      <c r="Q347" s="84">
        <v>-27.706065646843438</v>
      </c>
      <c r="R347" s="83" t="s">
        <v>2909</v>
      </c>
    </row>
    <row r="348" spans="1:18" ht="18" hidden="1" customHeight="1">
      <c r="A348" s="82">
        <v>44227</v>
      </c>
      <c r="B348" s="83" t="s">
        <v>2907</v>
      </c>
      <c r="C348" s="84">
        <v>4</v>
      </c>
      <c r="D348" s="83" t="s">
        <v>16</v>
      </c>
      <c r="E348" s="83" t="s">
        <v>2019</v>
      </c>
      <c r="F348" s="83" t="s">
        <v>479</v>
      </c>
      <c r="G348" s="83" t="s">
        <v>480</v>
      </c>
      <c r="H348" s="83" t="s">
        <v>2839</v>
      </c>
      <c r="I348" s="83" t="s">
        <v>2908</v>
      </c>
      <c r="J348" s="92" t="s">
        <v>2820</v>
      </c>
      <c r="K348" s="90" t="s">
        <v>2821</v>
      </c>
      <c r="L348" s="87">
        <v>22939900.57</v>
      </c>
      <c r="M348" s="87">
        <v>46389838.659999996</v>
      </c>
      <c r="N348" s="87">
        <v>15463279.553333333</v>
      </c>
      <c r="O348" s="87">
        <v>16143255.24</v>
      </c>
      <c r="P348" s="87">
        <v>679975.68666666665</v>
      </c>
      <c r="Q348" s="84">
        <v>4.397357522519135</v>
      </c>
      <c r="R348" s="83" t="s">
        <v>2910</v>
      </c>
    </row>
    <row r="349" spans="1:18" ht="18" hidden="1" customHeight="1">
      <c r="A349" s="82">
        <v>44227</v>
      </c>
      <c r="B349" s="83" t="s">
        <v>2907</v>
      </c>
      <c r="C349" s="84">
        <v>4</v>
      </c>
      <c r="D349" s="83" t="s">
        <v>16</v>
      </c>
      <c r="E349" s="83" t="s">
        <v>2019</v>
      </c>
      <c r="F349" s="83" t="s">
        <v>479</v>
      </c>
      <c r="G349" s="83" t="s">
        <v>480</v>
      </c>
      <c r="H349" s="83" t="s">
        <v>2839</v>
      </c>
      <c r="I349" s="83" t="s">
        <v>2908</v>
      </c>
      <c r="J349" s="92" t="s">
        <v>2822</v>
      </c>
      <c r="K349" s="90" t="s">
        <v>2846</v>
      </c>
      <c r="L349" s="87">
        <v>8548665.7899999991</v>
      </c>
      <c r="M349" s="87">
        <v>11225235.17</v>
      </c>
      <c r="N349" s="87">
        <v>3741745.0566666666</v>
      </c>
      <c r="O349" s="87">
        <v>3681625.56</v>
      </c>
      <c r="P349" s="87">
        <v>-60119.496666666673</v>
      </c>
      <c r="Q349" s="84">
        <v>-1.6067234874688154</v>
      </c>
      <c r="R349" s="83" t="s">
        <v>2909</v>
      </c>
    </row>
    <row r="350" spans="1:18" ht="18" hidden="1" customHeight="1">
      <c r="A350" s="82">
        <v>44227</v>
      </c>
      <c r="B350" s="83" t="s">
        <v>2907</v>
      </c>
      <c r="C350" s="84">
        <v>4</v>
      </c>
      <c r="D350" s="83" t="s">
        <v>16</v>
      </c>
      <c r="E350" s="83" t="s">
        <v>2019</v>
      </c>
      <c r="F350" s="83" t="s">
        <v>479</v>
      </c>
      <c r="G350" s="83" t="s">
        <v>480</v>
      </c>
      <c r="H350" s="83" t="s">
        <v>2839</v>
      </c>
      <c r="I350" s="83" t="s">
        <v>2908</v>
      </c>
      <c r="J350" s="92" t="s">
        <v>2823</v>
      </c>
      <c r="K350" s="90" t="s">
        <v>2824</v>
      </c>
      <c r="L350" s="87">
        <v>10975495.26</v>
      </c>
      <c r="M350" s="87">
        <v>21014758.010000002</v>
      </c>
      <c r="N350" s="87">
        <v>7004919.336666666</v>
      </c>
      <c r="O350" s="87">
        <v>6961126.25</v>
      </c>
      <c r="P350" s="87">
        <v>-43793.08666666667</v>
      </c>
      <c r="Q350" s="84">
        <v>-0.6251761735133109</v>
      </c>
      <c r="R350" s="83" t="s">
        <v>2909</v>
      </c>
    </row>
    <row r="351" spans="1:18" ht="18" hidden="1" customHeight="1">
      <c r="A351" s="82">
        <v>44227</v>
      </c>
      <c r="B351" s="83" t="s">
        <v>2907</v>
      </c>
      <c r="C351" s="84">
        <v>4</v>
      </c>
      <c r="D351" s="83" t="s">
        <v>16</v>
      </c>
      <c r="E351" s="83" t="s">
        <v>2019</v>
      </c>
      <c r="F351" s="83" t="s">
        <v>479</v>
      </c>
      <c r="G351" s="83" t="s">
        <v>480</v>
      </c>
      <c r="H351" s="83" t="s">
        <v>2839</v>
      </c>
      <c r="I351" s="83" t="s">
        <v>2908</v>
      </c>
      <c r="J351" s="92" t="s">
        <v>2825</v>
      </c>
      <c r="K351" s="90" t="s">
        <v>2826</v>
      </c>
      <c r="L351" s="87">
        <v>1594533.46</v>
      </c>
      <c r="M351" s="87">
        <v>3332653.57</v>
      </c>
      <c r="N351" s="87">
        <v>1110884.5233333334</v>
      </c>
      <c r="O351" s="87">
        <v>1003509.9000000001</v>
      </c>
      <c r="P351" s="87">
        <v>-107374.62333333334</v>
      </c>
      <c r="Q351" s="84">
        <v>-9.6656872139278498</v>
      </c>
      <c r="R351" s="83" t="s">
        <v>2909</v>
      </c>
    </row>
    <row r="352" spans="1:18" ht="18" hidden="1" customHeight="1">
      <c r="A352" s="82">
        <v>44227</v>
      </c>
      <c r="B352" s="83" t="s">
        <v>2907</v>
      </c>
      <c r="C352" s="84">
        <v>4</v>
      </c>
      <c r="D352" s="83" t="s">
        <v>16</v>
      </c>
      <c r="E352" s="83" t="s">
        <v>2019</v>
      </c>
      <c r="F352" s="83" t="s">
        <v>479</v>
      </c>
      <c r="G352" s="83" t="s">
        <v>480</v>
      </c>
      <c r="H352" s="83" t="s">
        <v>2839</v>
      </c>
      <c r="I352" s="83" t="s">
        <v>2908</v>
      </c>
      <c r="J352" s="92" t="s">
        <v>2827</v>
      </c>
      <c r="K352" s="90" t="s">
        <v>2828</v>
      </c>
      <c r="L352" s="87">
        <v>3223334.96</v>
      </c>
      <c r="M352" s="87">
        <v>6050725.4000000004</v>
      </c>
      <c r="N352" s="87">
        <v>2016908.4666666668</v>
      </c>
      <c r="O352" s="87">
        <v>2703972.7899999996</v>
      </c>
      <c r="P352" s="87">
        <v>687064.32333333325</v>
      </c>
      <c r="Q352" s="84">
        <v>34.065220841124273</v>
      </c>
      <c r="R352" s="83" t="s">
        <v>2910</v>
      </c>
    </row>
    <row r="353" spans="1:18" ht="18" hidden="1" customHeight="1">
      <c r="A353" s="82">
        <v>44227</v>
      </c>
      <c r="B353" s="83" t="s">
        <v>2907</v>
      </c>
      <c r="C353" s="84">
        <v>4</v>
      </c>
      <c r="D353" s="83" t="s">
        <v>16</v>
      </c>
      <c r="E353" s="83" t="s">
        <v>2019</v>
      </c>
      <c r="F353" s="83" t="s">
        <v>479</v>
      </c>
      <c r="G353" s="83" t="s">
        <v>480</v>
      </c>
      <c r="H353" s="83" t="s">
        <v>2839</v>
      </c>
      <c r="I353" s="83" t="s">
        <v>2908</v>
      </c>
      <c r="J353" s="92" t="s">
        <v>2829</v>
      </c>
      <c r="K353" s="90" t="s">
        <v>2830</v>
      </c>
      <c r="L353" s="87">
        <v>2174228.08</v>
      </c>
      <c r="M353" s="87">
        <v>4250818.87</v>
      </c>
      <c r="N353" s="87">
        <v>1416939.6233333333</v>
      </c>
      <c r="O353" s="87">
        <v>1402462.1500000004</v>
      </c>
      <c r="P353" s="87">
        <v>-14477.473333333333</v>
      </c>
      <c r="Q353" s="84">
        <v>-1.0217424295945126</v>
      </c>
      <c r="R353" s="83" t="s">
        <v>2909</v>
      </c>
    </row>
    <row r="354" spans="1:18" ht="18" hidden="1" customHeight="1">
      <c r="A354" s="82">
        <v>44227</v>
      </c>
      <c r="B354" s="83" t="s">
        <v>2907</v>
      </c>
      <c r="C354" s="84">
        <v>4</v>
      </c>
      <c r="D354" s="83" t="s">
        <v>16</v>
      </c>
      <c r="E354" s="83" t="s">
        <v>2019</v>
      </c>
      <c r="F354" s="83" t="s">
        <v>479</v>
      </c>
      <c r="G354" s="83" t="s">
        <v>480</v>
      </c>
      <c r="H354" s="83" t="s">
        <v>2839</v>
      </c>
      <c r="I354" s="83" t="s">
        <v>2908</v>
      </c>
      <c r="J354" s="92" t="s">
        <v>2831</v>
      </c>
      <c r="K354" s="90" t="s">
        <v>2832</v>
      </c>
      <c r="L354" s="87">
        <v>2906071.72</v>
      </c>
      <c r="M354" s="87">
        <v>5245345.12</v>
      </c>
      <c r="N354" s="87">
        <v>1748448.3733333333</v>
      </c>
      <c r="O354" s="87">
        <v>2687309.15</v>
      </c>
      <c r="P354" s="87">
        <v>938860.77666666673</v>
      </c>
      <c r="Q354" s="84">
        <v>53.696797170898073</v>
      </c>
      <c r="R354" s="83" t="s">
        <v>2910</v>
      </c>
    </row>
    <row r="355" spans="1:18" ht="18" hidden="1" customHeight="1">
      <c r="A355" s="82">
        <v>44227</v>
      </c>
      <c r="B355" s="83" t="s">
        <v>2907</v>
      </c>
      <c r="C355" s="84">
        <v>4</v>
      </c>
      <c r="D355" s="83" t="s">
        <v>16</v>
      </c>
      <c r="E355" s="83" t="s">
        <v>2019</v>
      </c>
      <c r="F355" s="83" t="s">
        <v>479</v>
      </c>
      <c r="G355" s="83" t="s">
        <v>480</v>
      </c>
      <c r="H355" s="83" t="s">
        <v>2839</v>
      </c>
      <c r="I355" s="83" t="s">
        <v>2908</v>
      </c>
      <c r="J355" s="92" t="s">
        <v>2833</v>
      </c>
      <c r="K355" s="90" t="s">
        <v>2834</v>
      </c>
      <c r="L355" s="87">
        <v>8381076.0499999998</v>
      </c>
      <c r="M355" s="87">
        <v>16102671.92</v>
      </c>
      <c r="N355" s="87">
        <v>5367557.3066666666</v>
      </c>
      <c r="O355" s="87">
        <v>3282557.2699999996</v>
      </c>
      <c r="P355" s="87">
        <v>-2085000.0366666666</v>
      </c>
      <c r="Q355" s="84">
        <v>-38.844485816239619</v>
      </c>
      <c r="R355" s="83" t="s">
        <v>2909</v>
      </c>
    </row>
    <row r="356" spans="1:18" ht="18" hidden="1" customHeight="1">
      <c r="A356" s="82">
        <v>44227</v>
      </c>
      <c r="B356" s="83" t="s">
        <v>2907</v>
      </c>
      <c r="C356" s="84">
        <v>4</v>
      </c>
      <c r="D356" s="83" t="s">
        <v>16</v>
      </c>
      <c r="E356" s="83" t="s">
        <v>2019</v>
      </c>
      <c r="F356" s="83" t="s">
        <v>479</v>
      </c>
      <c r="G356" s="83" t="s">
        <v>480</v>
      </c>
      <c r="H356" s="83" t="s">
        <v>2839</v>
      </c>
      <c r="I356" s="83" t="s">
        <v>2908</v>
      </c>
      <c r="J356" s="92" t="s">
        <v>2835</v>
      </c>
      <c r="K356" s="90" t="s">
        <v>2836</v>
      </c>
      <c r="L356" s="87">
        <v>709247.75</v>
      </c>
      <c r="M356" s="87">
        <v>517354.26</v>
      </c>
      <c r="N356" s="87">
        <v>172451.42</v>
      </c>
      <c r="O356" s="87">
        <v>152931.48000000001</v>
      </c>
      <c r="P356" s="87">
        <v>-19519.939999999999</v>
      </c>
      <c r="Q356" s="84">
        <v>-11.319094965991003</v>
      </c>
      <c r="R356" s="83" t="s">
        <v>2909</v>
      </c>
    </row>
    <row r="357" spans="1:18" ht="18" hidden="1" customHeight="1">
      <c r="A357" s="82">
        <v>44227</v>
      </c>
      <c r="B357" s="83" t="s">
        <v>2907</v>
      </c>
      <c r="C357" s="84">
        <v>4</v>
      </c>
      <c r="D357" s="83" t="s">
        <v>16</v>
      </c>
      <c r="E357" s="83" t="s">
        <v>2019</v>
      </c>
      <c r="F357" s="83" t="s">
        <v>479</v>
      </c>
      <c r="G357" s="83" t="s">
        <v>480</v>
      </c>
      <c r="H357" s="83" t="s">
        <v>2839</v>
      </c>
      <c r="I357" s="83" t="s">
        <v>2908</v>
      </c>
      <c r="J357" s="92" t="s">
        <v>2837</v>
      </c>
      <c r="K357" s="90" t="s">
        <v>2838</v>
      </c>
      <c r="L357" s="87">
        <v>8277856.1699999999</v>
      </c>
      <c r="M357" s="87">
        <v>16915645.879999999</v>
      </c>
      <c r="N357" s="87">
        <v>5638548.6266666669</v>
      </c>
      <c r="O357" s="87">
        <v>4066369.87</v>
      </c>
      <c r="P357" s="87">
        <v>-1572178.7566666668</v>
      </c>
      <c r="Q357" s="84">
        <v>-27.882685080186842</v>
      </c>
      <c r="R357" s="83" t="s">
        <v>2909</v>
      </c>
    </row>
    <row r="358" spans="1:18" ht="18" hidden="1" customHeight="1">
      <c r="A358" s="82">
        <v>44227</v>
      </c>
      <c r="B358" s="83" t="s">
        <v>2907</v>
      </c>
      <c r="C358" s="84">
        <v>4</v>
      </c>
      <c r="D358" s="83" t="s">
        <v>16</v>
      </c>
      <c r="E358" s="83" t="s">
        <v>2019</v>
      </c>
      <c r="F358" s="83" t="s">
        <v>479</v>
      </c>
      <c r="G358" s="83" t="s">
        <v>480</v>
      </c>
      <c r="H358" s="83" t="s">
        <v>2839</v>
      </c>
      <c r="I358" s="83" t="s">
        <v>2908</v>
      </c>
      <c r="J358" s="92" t="s">
        <v>2872</v>
      </c>
      <c r="K358" s="90" t="s">
        <v>2873</v>
      </c>
      <c r="L358" s="87">
        <v>0</v>
      </c>
      <c r="M358" s="88"/>
      <c r="N358" s="88"/>
      <c r="O358" s="87">
        <v>0</v>
      </c>
      <c r="P358" s="88"/>
      <c r="Q358" s="85"/>
      <c r="R358" s="83" t="s">
        <v>2916</v>
      </c>
    </row>
    <row r="359" spans="1:18" ht="18" hidden="1" customHeight="1">
      <c r="A359" s="82">
        <v>44227</v>
      </c>
      <c r="B359" s="83" t="s">
        <v>2907</v>
      </c>
      <c r="C359" s="84">
        <v>4</v>
      </c>
      <c r="D359" s="83" t="s">
        <v>16</v>
      </c>
      <c r="E359" s="83" t="s">
        <v>2019</v>
      </c>
      <c r="F359" s="83" t="s">
        <v>479</v>
      </c>
      <c r="G359" s="83" t="s">
        <v>480</v>
      </c>
      <c r="H359" s="83" t="s">
        <v>2911</v>
      </c>
      <c r="I359" s="83" t="s">
        <v>1944</v>
      </c>
      <c r="J359" s="95" t="s">
        <v>2852</v>
      </c>
      <c r="K359" s="90" t="s">
        <v>2912</v>
      </c>
      <c r="L359" s="87">
        <v>52372967.990000002</v>
      </c>
      <c r="M359" s="87">
        <v>52372967.990000002</v>
      </c>
      <c r="N359" s="87">
        <v>17457655.996666666</v>
      </c>
      <c r="O359" s="87">
        <v>70623673.390000001</v>
      </c>
      <c r="P359" s="87">
        <v>53166017.393333331</v>
      </c>
      <c r="Q359" s="84">
        <v>304.54270265999486</v>
      </c>
      <c r="R359" s="83" t="s">
        <v>2909</v>
      </c>
    </row>
    <row r="360" spans="1:18" ht="18" hidden="1" customHeight="1">
      <c r="A360" s="82">
        <v>44227</v>
      </c>
      <c r="B360" s="83" t="s">
        <v>2907</v>
      </c>
      <c r="C360" s="84">
        <v>4</v>
      </c>
      <c r="D360" s="83" t="s">
        <v>16</v>
      </c>
      <c r="E360" s="83" t="s">
        <v>2019</v>
      </c>
      <c r="F360" s="83" t="s">
        <v>479</v>
      </c>
      <c r="G360" s="83" t="s">
        <v>480</v>
      </c>
      <c r="H360" s="83" t="s">
        <v>2913</v>
      </c>
      <c r="I360" s="83" t="s">
        <v>1944</v>
      </c>
      <c r="J360" s="95" t="s">
        <v>2853</v>
      </c>
      <c r="K360" s="90" t="s">
        <v>2914</v>
      </c>
      <c r="L360" s="87">
        <v>49327094.710000001</v>
      </c>
      <c r="M360" s="87">
        <v>49327094.710000001</v>
      </c>
      <c r="N360" s="87">
        <v>16442364.903333332</v>
      </c>
      <c r="O360" s="87">
        <v>67369280.570000008</v>
      </c>
      <c r="P360" s="87">
        <v>50926915.666666664</v>
      </c>
      <c r="Q360" s="84">
        <v>309.72987137843131</v>
      </c>
      <c r="R360" s="83" t="s">
        <v>2909</v>
      </c>
    </row>
    <row r="361" spans="1:18" ht="18" hidden="1" customHeight="1">
      <c r="A361" s="82">
        <v>44227</v>
      </c>
      <c r="B361" s="83" t="s">
        <v>2907</v>
      </c>
      <c r="C361" s="84">
        <v>4</v>
      </c>
      <c r="D361" s="83" t="s">
        <v>16</v>
      </c>
      <c r="E361" s="83" t="s">
        <v>2019</v>
      </c>
      <c r="F361" s="83" t="s">
        <v>479</v>
      </c>
      <c r="G361" s="83" t="s">
        <v>480</v>
      </c>
      <c r="H361" s="83" t="s">
        <v>2913</v>
      </c>
      <c r="I361" s="83" t="s">
        <v>1944</v>
      </c>
      <c r="J361" s="95" t="s">
        <v>2854</v>
      </c>
      <c r="K361" s="90" t="s">
        <v>2915</v>
      </c>
      <c r="L361" s="87">
        <v>21693918.300000001</v>
      </c>
      <c r="M361" s="87">
        <v>-21693918.300000001</v>
      </c>
      <c r="N361" s="87">
        <v>-7231306.0999999996</v>
      </c>
      <c r="O361" s="87">
        <v>-22619375.200000003</v>
      </c>
      <c r="P361" s="87">
        <v>-15388069.1</v>
      </c>
      <c r="Q361" s="84">
        <v>212.79792180281234</v>
      </c>
      <c r="R361" s="83" t="s">
        <v>2909</v>
      </c>
    </row>
    <row r="362" spans="1:18" ht="18" hidden="1" customHeight="1">
      <c r="A362" s="82">
        <v>44227</v>
      </c>
      <c r="B362" s="83" t="s">
        <v>2907</v>
      </c>
      <c r="C362" s="84">
        <v>4</v>
      </c>
      <c r="D362" s="83" t="s">
        <v>16</v>
      </c>
      <c r="E362" s="83" t="s">
        <v>2019</v>
      </c>
      <c r="F362" s="83" t="s">
        <v>481</v>
      </c>
      <c r="G362" s="83" t="s">
        <v>482</v>
      </c>
      <c r="H362" s="83" t="s">
        <v>2811</v>
      </c>
      <c r="I362" s="83" t="s">
        <v>2908</v>
      </c>
      <c r="J362" s="95" t="s">
        <v>2790</v>
      </c>
      <c r="K362" s="90" t="s">
        <v>2791</v>
      </c>
      <c r="L362" s="87">
        <v>7393811.3399999999</v>
      </c>
      <c r="M362" s="87">
        <v>20200000</v>
      </c>
      <c r="N362" s="87">
        <v>6733333.333333333</v>
      </c>
      <c r="O362" s="87">
        <v>10542974.27</v>
      </c>
      <c r="P362" s="87">
        <v>3809640.9366666665</v>
      </c>
      <c r="Q362" s="84">
        <v>56.578825792079201</v>
      </c>
      <c r="R362" s="83" t="s">
        <v>2909</v>
      </c>
    </row>
    <row r="363" spans="1:18" ht="18" hidden="1" customHeight="1">
      <c r="A363" s="82">
        <v>44227</v>
      </c>
      <c r="B363" s="83" t="s">
        <v>2907</v>
      </c>
      <c r="C363" s="84">
        <v>4</v>
      </c>
      <c r="D363" s="83" t="s">
        <v>16</v>
      </c>
      <c r="E363" s="83" t="s">
        <v>2019</v>
      </c>
      <c r="F363" s="83" t="s">
        <v>481</v>
      </c>
      <c r="G363" s="83" t="s">
        <v>482</v>
      </c>
      <c r="H363" s="83" t="s">
        <v>2811</v>
      </c>
      <c r="I363" s="83" t="s">
        <v>2908</v>
      </c>
      <c r="J363" s="95" t="s">
        <v>2792</v>
      </c>
      <c r="K363" s="90" t="s">
        <v>2793</v>
      </c>
      <c r="L363" s="87">
        <v>6550.02</v>
      </c>
      <c r="M363" s="87">
        <v>17200</v>
      </c>
      <c r="N363" s="87">
        <v>5733.333333333333</v>
      </c>
      <c r="O363" s="87">
        <v>19200</v>
      </c>
      <c r="P363" s="87">
        <v>13466.666666666668</v>
      </c>
      <c r="Q363" s="84">
        <v>234.88372093023256</v>
      </c>
      <c r="R363" s="83" t="s">
        <v>2909</v>
      </c>
    </row>
    <row r="364" spans="1:18" ht="18" hidden="1" customHeight="1">
      <c r="A364" s="82">
        <v>44227</v>
      </c>
      <c r="B364" s="83" t="s">
        <v>2907</v>
      </c>
      <c r="C364" s="84">
        <v>4</v>
      </c>
      <c r="D364" s="83" t="s">
        <v>16</v>
      </c>
      <c r="E364" s="83" t="s">
        <v>2019</v>
      </c>
      <c r="F364" s="83" t="s">
        <v>481</v>
      </c>
      <c r="G364" s="83" t="s">
        <v>482</v>
      </c>
      <c r="H364" s="83" t="s">
        <v>2811</v>
      </c>
      <c r="I364" s="83" t="s">
        <v>2908</v>
      </c>
      <c r="J364" s="95" t="s">
        <v>2794</v>
      </c>
      <c r="K364" s="90" t="s">
        <v>2795</v>
      </c>
      <c r="L364" s="87">
        <v>0</v>
      </c>
      <c r="M364" s="87">
        <v>0</v>
      </c>
      <c r="N364" s="87">
        <v>0</v>
      </c>
      <c r="O364" s="87">
        <v>0</v>
      </c>
      <c r="P364" s="87">
        <v>0</v>
      </c>
      <c r="Q364" s="85"/>
      <c r="R364" s="83" t="s">
        <v>2909</v>
      </c>
    </row>
    <row r="365" spans="1:18" ht="18" hidden="1" customHeight="1">
      <c r="A365" s="82">
        <v>44227</v>
      </c>
      <c r="B365" s="83" t="s">
        <v>2907</v>
      </c>
      <c r="C365" s="84">
        <v>4</v>
      </c>
      <c r="D365" s="83" t="s">
        <v>16</v>
      </c>
      <c r="E365" s="83" t="s">
        <v>2019</v>
      </c>
      <c r="F365" s="83" t="s">
        <v>481</v>
      </c>
      <c r="G365" s="83" t="s">
        <v>482</v>
      </c>
      <c r="H365" s="83" t="s">
        <v>2811</v>
      </c>
      <c r="I365" s="83" t="s">
        <v>2908</v>
      </c>
      <c r="J365" s="95" t="s">
        <v>2865</v>
      </c>
      <c r="K365" s="90" t="s">
        <v>2796</v>
      </c>
      <c r="L365" s="87">
        <v>78681.759999999995</v>
      </c>
      <c r="M365" s="87">
        <v>230000</v>
      </c>
      <c r="N365" s="87">
        <v>76666.666666666672</v>
      </c>
      <c r="O365" s="87">
        <v>63110.75</v>
      </c>
      <c r="P365" s="87">
        <v>-13555.916666666668</v>
      </c>
      <c r="Q365" s="84">
        <v>-17.681630434782608</v>
      </c>
      <c r="R365" s="83" t="s">
        <v>2910</v>
      </c>
    </row>
    <row r="366" spans="1:18" ht="18" hidden="1" customHeight="1">
      <c r="A366" s="82">
        <v>44227</v>
      </c>
      <c r="B366" s="83" t="s">
        <v>2907</v>
      </c>
      <c r="C366" s="84">
        <v>4</v>
      </c>
      <c r="D366" s="83" t="s">
        <v>16</v>
      </c>
      <c r="E366" s="83" t="s">
        <v>2019</v>
      </c>
      <c r="F366" s="83" t="s">
        <v>481</v>
      </c>
      <c r="G366" s="83" t="s">
        <v>482</v>
      </c>
      <c r="H366" s="83" t="s">
        <v>2811</v>
      </c>
      <c r="I366" s="83" t="s">
        <v>2908</v>
      </c>
      <c r="J366" s="95" t="s">
        <v>2797</v>
      </c>
      <c r="K366" s="90" t="s">
        <v>2798</v>
      </c>
      <c r="L366" s="87">
        <v>494318.23</v>
      </c>
      <c r="M366" s="87">
        <v>1600000</v>
      </c>
      <c r="N366" s="87">
        <v>533333.33333333337</v>
      </c>
      <c r="O366" s="87">
        <v>450277.36</v>
      </c>
      <c r="P366" s="87">
        <v>-83055.973333333342</v>
      </c>
      <c r="Q366" s="84">
        <v>-15.572995000000001</v>
      </c>
      <c r="R366" s="83" t="s">
        <v>2910</v>
      </c>
    </row>
    <row r="367" spans="1:18" ht="18" hidden="1" customHeight="1">
      <c r="A367" s="82">
        <v>44227</v>
      </c>
      <c r="B367" s="83" t="s">
        <v>2907</v>
      </c>
      <c r="C367" s="84">
        <v>4</v>
      </c>
      <c r="D367" s="83" t="s">
        <v>16</v>
      </c>
      <c r="E367" s="83" t="s">
        <v>2019</v>
      </c>
      <c r="F367" s="83" t="s">
        <v>481</v>
      </c>
      <c r="G367" s="83" t="s">
        <v>482</v>
      </c>
      <c r="H367" s="83" t="s">
        <v>2811</v>
      </c>
      <c r="I367" s="83" t="s">
        <v>2908</v>
      </c>
      <c r="J367" s="95" t="s">
        <v>2799</v>
      </c>
      <c r="K367" s="90" t="s">
        <v>2800</v>
      </c>
      <c r="L367" s="87">
        <v>129905.78</v>
      </c>
      <c r="M367" s="87">
        <v>410000</v>
      </c>
      <c r="N367" s="87">
        <v>136666.66666666669</v>
      </c>
      <c r="O367" s="87">
        <v>193199.82</v>
      </c>
      <c r="P367" s="87">
        <v>56533.153333333335</v>
      </c>
      <c r="Q367" s="84">
        <v>41.365721951219513</v>
      </c>
      <c r="R367" s="83" t="s">
        <v>2909</v>
      </c>
    </row>
    <row r="368" spans="1:18" ht="18" hidden="1" customHeight="1">
      <c r="A368" s="82">
        <v>44227</v>
      </c>
      <c r="B368" s="83" t="s">
        <v>2907</v>
      </c>
      <c r="C368" s="84">
        <v>4</v>
      </c>
      <c r="D368" s="83" t="s">
        <v>16</v>
      </c>
      <c r="E368" s="83" t="s">
        <v>2019</v>
      </c>
      <c r="F368" s="83" t="s">
        <v>481</v>
      </c>
      <c r="G368" s="83" t="s">
        <v>482</v>
      </c>
      <c r="H368" s="83" t="s">
        <v>2811</v>
      </c>
      <c r="I368" s="83" t="s">
        <v>2908</v>
      </c>
      <c r="J368" s="95" t="s">
        <v>2801</v>
      </c>
      <c r="K368" s="90" t="s">
        <v>2802</v>
      </c>
      <c r="L368" s="87">
        <v>0</v>
      </c>
      <c r="M368" s="87">
        <v>0</v>
      </c>
      <c r="N368" s="87">
        <v>0</v>
      </c>
      <c r="O368" s="87">
        <v>0</v>
      </c>
      <c r="P368" s="87">
        <v>0</v>
      </c>
      <c r="Q368" s="85"/>
      <c r="R368" s="83" t="s">
        <v>2909</v>
      </c>
    </row>
    <row r="369" spans="1:18" ht="18" hidden="1" customHeight="1">
      <c r="A369" s="82">
        <v>44227</v>
      </c>
      <c r="B369" s="83" t="s">
        <v>2907</v>
      </c>
      <c r="C369" s="84">
        <v>4</v>
      </c>
      <c r="D369" s="83" t="s">
        <v>16</v>
      </c>
      <c r="E369" s="83" t="s">
        <v>2019</v>
      </c>
      <c r="F369" s="83" t="s">
        <v>481</v>
      </c>
      <c r="G369" s="83" t="s">
        <v>482</v>
      </c>
      <c r="H369" s="83" t="s">
        <v>2811</v>
      </c>
      <c r="I369" s="83" t="s">
        <v>2908</v>
      </c>
      <c r="J369" s="95" t="s">
        <v>2803</v>
      </c>
      <c r="K369" s="90" t="s">
        <v>2804</v>
      </c>
      <c r="L369" s="87">
        <v>430617.94</v>
      </c>
      <c r="M369" s="87">
        <v>1300000</v>
      </c>
      <c r="N369" s="87">
        <v>433333.33333333337</v>
      </c>
      <c r="O369" s="87">
        <v>430698.5</v>
      </c>
      <c r="P369" s="87">
        <v>-2634.8333333333335</v>
      </c>
      <c r="Q369" s="84">
        <v>-0.60803846153846164</v>
      </c>
      <c r="R369" s="83" t="s">
        <v>2910</v>
      </c>
    </row>
    <row r="370" spans="1:18" ht="18" hidden="1" customHeight="1">
      <c r="A370" s="82">
        <v>44227</v>
      </c>
      <c r="B370" s="83" t="s">
        <v>2907</v>
      </c>
      <c r="C370" s="84">
        <v>4</v>
      </c>
      <c r="D370" s="83" t="s">
        <v>16</v>
      </c>
      <c r="E370" s="83" t="s">
        <v>2019</v>
      </c>
      <c r="F370" s="83" t="s">
        <v>481</v>
      </c>
      <c r="G370" s="83" t="s">
        <v>482</v>
      </c>
      <c r="H370" s="83" t="s">
        <v>2811</v>
      </c>
      <c r="I370" s="83" t="s">
        <v>2908</v>
      </c>
      <c r="J370" s="95" t="s">
        <v>2805</v>
      </c>
      <c r="K370" s="90" t="s">
        <v>2806</v>
      </c>
      <c r="L370" s="87">
        <v>6557607.5599999996</v>
      </c>
      <c r="M370" s="87">
        <v>22055000</v>
      </c>
      <c r="N370" s="87">
        <v>7351666.666666667</v>
      </c>
      <c r="O370" s="87">
        <v>7157409.7199999997</v>
      </c>
      <c r="P370" s="87">
        <v>-194256.94666666666</v>
      </c>
      <c r="Q370" s="84">
        <v>-2.642352482430288</v>
      </c>
      <c r="R370" s="83" t="s">
        <v>2910</v>
      </c>
    </row>
    <row r="371" spans="1:18" ht="18" hidden="1" customHeight="1">
      <c r="A371" s="82">
        <v>44227</v>
      </c>
      <c r="B371" s="83" t="s">
        <v>2907</v>
      </c>
      <c r="C371" s="84">
        <v>4</v>
      </c>
      <c r="D371" s="83" t="s">
        <v>16</v>
      </c>
      <c r="E371" s="83" t="s">
        <v>2019</v>
      </c>
      <c r="F371" s="83" t="s">
        <v>481</v>
      </c>
      <c r="G371" s="83" t="s">
        <v>482</v>
      </c>
      <c r="H371" s="83" t="s">
        <v>2811</v>
      </c>
      <c r="I371" s="83" t="s">
        <v>2908</v>
      </c>
      <c r="J371" s="95" t="s">
        <v>2807</v>
      </c>
      <c r="K371" s="90" t="s">
        <v>2808</v>
      </c>
      <c r="L371" s="87">
        <v>1453348.17</v>
      </c>
      <c r="M371" s="87">
        <v>3800000</v>
      </c>
      <c r="N371" s="87">
        <v>1266666.6666666667</v>
      </c>
      <c r="O371" s="87">
        <v>921997.15999999992</v>
      </c>
      <c r="P371" s="87">
        <v>-344669.50666666665</v>
      </c>
      <c r="Q371" s="84">
        <v>-27.210750526315788</v>
      </c>
      <c r="R371" s="83" t="s">
        <v>2910</v>
      </c>
    </row>
    <row r="372" spans="1:18" ht="18" hidden="1" customHeight="1">
      <c r="A372" s="82">
        <v>44227</v>
      </c>
      <c r="B372" s="83" t="s">
        <v>2907</v>
      </c>
      <c r="C372" s="84">
        <v>4</v>
      </c>
      <c r="D372" s="83" t="s">
        <v>16</v>
      </c>
      <c r="E372" s="83" t="s">
        <v>2019</v>
      </c>
      <c r="F372" s="83" t="s">
        <v>481</v>
      </c>
      <c r="G372" s="83" t="s">
        <v>482</v>
      </c>
      <c r="H372" s="83" t="s">
        <v>2811</v>
      </c>
      <c r="I372" s="83" t="s">
        <v>2908</v>
      </c>
      <c r="J372" s="95" t="s">
        <v>2870</v>
      </c>
      <c r="K372" s="90" t="s">
        <v>2871</v>
      </c>
      <c r="L372" s="87">
        <v>0</v>
      </c>
      <c r="M372" s="87">
        <v>0</v>
      </c>
      <c r="N372" s="87">
        <v>0</v>
      </c>
      <c r="O372" s="87">
        <v>0</v>
      </c>
      <c r="P372" s="87">
        <v>0</v>
      </c>
      <c r="Q372" s="85"/>
      <c r="R372" s="83" t="s">
        <v>2909</v>
      </c>
    </row>
    <row r="373" spans="1:18" ht="18" hidden="1" customHeight="1">
      <c r="A373" s="82">
        <v>44227</v>
      </c>
      <c r="B373" s="83" t="s">
        <v>2907</v>
      </c>
      <c r="C373" s="84">
        <v>4</v>
      </c>
      <c r="D373" s="83" t="s">
        <v>16</v>
      </c>
      <c r="E373" s="83" t="s">
        <v>2019</v>
      </c>
      <c r="F373" s="83" t="s">
        <v>481</v>
      </c>
      <c r="G373" s="83" t="s">
        <v>482</v>
      </c>
      <c r="H373" s="83" t="s">
        <v>2811</v>
      </c>
      <c r="I373" s="83" t="s">
        <v>2908</v>
      </c>
      <c r="J373" s="95" t="s">
        <v>2809</v>
      </c>
      <c r="K373" s="90" t="s">
        <v>2810</v>
      </c>
      <c r="L373" s="87">
        <v>259275.85</v>
      </c>
      <c r="M373" s="87">
        <v>678864.41</v>
      </c>
      <c r="N373" s="87">
        <v>226288.13666666669</v>
      </c>
      <c r="O373" s="87">
        <v>848788.8</v>
      </c>
      <c r="P373" s="87">
        <v>622500.66333333333</v>
      </c>
      <c r="Q373" s="84">
        <v>275.09204525834548</v>
      </c>
      <c r="R373" s="83" t="s">
        <v>2909</v>
      </c>
    </row>
    <row r="374" spans="1:18" ht="18" hidden="1" customHeight="1">
      <c r="A374" s="82">
        <v>44227</v>
      </c>
      <c r="B374" s="83" t="s">
        <v>2907</v>
      </c>
      <c r="C374" s="84">
        <v>4</v>
      </c>
      <c r="D374" s="83" t="s">
        <v>16</v>
      </c>
      <c r="E374" s="83" t="s">
        <v>2019</v>
      </c>
      <c r="F374" s="83" t="s">
        <v>481</v>
      </c>
      <c r="G374" s="83" t="s">
        <v>482</v>
      </c>
      <c r="H374" s="83" t="s">
        <v>2839</v>
      </c>
      <c r="I374" s="83" t="s">
        <v>2908</v>
      </c>
      <c r="J374" s="96" t="s">
        <v>2812</v>
      </c>
      <c r="K374" s="90" t="s">
        <v>2813</v>
      </c>
      <c r="L374" s="87">
        <v>871604.54</v>
      </c>
      <c r="M374" s="87">
        <v>3250000</v>
      </c>
      <c r="N374" s="87">
        <v>1083333.3333333333</v>
      </c>
      <c r="O374" s="87">
        <v>778732.98</v>
      </c>
      <c r="P374" s="87">
        <v>-304600.35333333333</v>
      </c>
      <c r="Q374" s="84">
        <v>-28.116955692307691</v>
      </c>
      <c r="R374" s="83" t="s">
        <v>2909</v>
      </c>
    </row>
    <row r="375" spans="1:18" ht="18" hidden="1" customHeight="1">
      <c r="A375" s="82">
        <v>44227</v>
      </c>
      <c r="B375" s="83" t="s">
        <v>2907</v>
      </c>
      <c r="C375" s="84">
        <v>4</v>
      </c>
      <c r="D375" s="83" t="s">
        <v>16</v>
      </c>
      <c r="E375" s="83" t="s">
        <v>2019</v>
      </c>
      <c r="F375" s="83" t="s">
        <v>481</v>
      </c>
      <c r="G375" s="83" t="s">
        <v>482</v>
      </c>
      <c r="H375" s="83" t="s">
        <v>2839</v>
      </c>
      <c r="I375" s="83" t="s">
        <v>2908</v>
      </c>
      <c r="J375" s="96" t="s">
        <v>2814</v>
      </c>
      <c r="K375" s="90" t="s">
        <v>2815</v>
      </c>
      <c r="L375" s="87">
        <v>147307.38</v>
      </c>
      <c r="M375" s="87">
        <v>852000</v>
      </c>
      <c r="N375" s="87">
        <v>284000</v>
      </c>
      <c r="O375" s="87">
        <v>132526.79999999999</v>
      </c>
      <c r="P375" s="87">
        <v>-151473.20000000001</v>
      </c>
      <c r="Q375" s="84">
        <v>-53.335633802816908</v>
      </c>
      <c r="R375" s="83" t="s">
        <v>2909</v>
      </c>
    </row>
    <row r="376" spans="1:18" ht="18" hidden="1" customHeight="1">
      <c r="A376" s="82">
        <v>44227</v>
      </c>
      <c r="B376" s="83" t="s">
        <v>2907</v>
      </c>
      <c r="C376" s="84">
        <v>4</v>
      </c>
      <c r="D376" s="83" t="s">
        <v>16</v>
      </c>
      <c r="E376" s="83" t="s">
        <v>2019</v>
      </c>
      <c r="F376" s="83" t="s">
        <v>481</v>
      </c>
      <c r="G376" s="83" t="s">
        <v>482</v>
      </c>
      <c r="H376" s="83" t="s">
        <v>2839</v>
      </c>
      <c r="I376" s="83" t="s">
        <v>2908</v>
      </c>
      <c r="J376" s="96" t="s">
        <v>2816</v>
      </c>
      <c r="K376" s="90" t="s">
        <v>2817</v>
      </c>
      <c r="L376" s="87">
        <v>42859.22</v>
      </c>
      <c r="M376" s="87">
        <v>268000</v>
      </c>
      <c r="N376" s="87">
        <v>89333.333333333343</v>
      </c>
      <c r="O376" s="87">
        <v>22011.29</v>
      </c>
      <c r="P376" s="87">
        <v>-67322.043333333335</v>
      </c>
      <c r="Q376" s="84">
        <v>-75.360496268656718</v>
      </c>
      <c r="R376" s="83" t="s">
        <v>2909</v>
      </c>
    </row>
    <row r="377" spans="1:18" ht="18" hidden="1" customHeight="1">
      <c r="A377" s="82">
        <v>44227</v>
      </c>
      <c r="B377" s="83" t="s">
        <v>2907</v>
      </c>
      <c r="C377" s="84">
        <v>4</v>
      </c>
      <c r="D377" s="83" t="s">
        <v>16</v>
      </c>
      <c r="E377" s="83" t="s">
        <v>2019</v>
      </c>
      <c r="F377" s="83" t="s">
        <v>481</v>
      </c>
      <c r="G377" s="83" t="s">
        <v>482</v>
      </c>
      <c r="H377" s="83" t="s">
        <v>2839</v>
      </c>
      <c r="I377" s="83" t="s">
        <v>2908</v>
      </c>
      <c r="J377" s="96" t="s">
        <v>2818</v>
      </c>
      <c r="K377" s="90" t="s">
        <v>2819</v>
      </c>
      <c r="L377" s="87">
        <v>181997.21</v>
      </c>
      <c r="M377" s="87">
        <v>901000</v>
      </c>
      <c r="N377" s="87">
        <v>300333.33333333337</v>
      </c>
      <c r="O377" s="87">
        <v>127409.5</v>
      </c>
      <c r="P377" s="87">
        <v>-172923.83333333334</v>
      </c>
      <c r="Q377" s="84">
        <v>-57.577302996670362</v>
      </c>
      <c r="R377" s="83" t="s">
        <v>2909</v>
      </c>
    </row>
    <row r="378" spans="1:18" ht="18" hidden="1" customHeight="1">
      <c r="A378" s="82">
        <v>44227</v>
      </c>
      <c r="B378" s="83" t="s">
        <v>2907</v>
      </c>
      <c r="C378" s="84">
        <v>4</v>
      </c>
      <c r="D378" s="83" t="s">
        <v>16</v>
      </c>
      <c r="E378" s="83" t="s">
        <v>2019</v>
      </c>
      <c r="F378" s="83" t="s">
        <v>481</v>
      </c>
      <c r="G378" s="83" t="s">
        <v>482</v>
      </c>
      <c r="H378" s="83" t="s">
        <v>2839</v>
      </c>
      <c r="I378" s="83" t="s">
        <v>2908</v>
      </c>
      <c r="J378" s="96" t="s">
        <v>2820</v>
      </c>
      <c r="K378" s="90" t="s">
        <v>2821</v>
      </c>
      <c r="L378" s="87">
        <v>7261385.3099999996</v>
      </c>
      <c r="M378" s="87">
        <v>22055000</v>
      </c>
      <c r="N378" s="87">
        <v>7351666.666666667</v>
      </c>
      <c r="O378" s="87">
        <v>7184296.7199999997</v>
      </c>
      <c r="P378" s="87">
        <v>-167369.94666666666</v>
      </c>
      <c r="Q378" s="84">
        <v>-2.2766258898209024</v>
      </c>
      <c r="R378" s="83" t="s">
        <v>2909</v>
      </c>
    </row>
    <row r="379" spans="1:18" ht="18" hidden="1" customHeight="1">
      <c r="A379" s="82">
        <v>44227</v>
      </c>
      <c r="B379" s="83" t="s">
        <v>2907</v>
      </c>
      <c r="C379" s="84">
        <v>4</v>
      </c>
      <c r="D379" s="83" t="s">
        <v>16</v>
      </c>
      <c r="E379" s="83" t="s">
        <v>2019</v>
      </c>
      <c r="F379" s="83" t="s">
        <v>481</v>
      </c>
      <c r="G379" s="83" t="s">
        <v>482</v>
      </c>
      <c r="H379" s="83" t="s">
        <v>2839</v>
      </c>
      <c r="I379" s="83" t="s">
        <v>2908</v>
      </c>
      <c r="J379" s="96" t="s">
        <v>2822</v>
      </c>
      <c r="K379" s="90" t="s">
        <v>2846</v>
      </c>
      <c r="L379" s="87">
        <v>1159237.07</v>
      </c>
      <c r="M379" s="87">
        <v>2960500</v>
      </c>
      <c r="N379" s="87">
        <v>986833.33333333337</v>
      </c>
      <c r="O379" s="87">
        <v>935450</v>
      </c>
      <c r="P379" s="87">
        <v>-51383.333333333336</v>
      </c>
      <c r="Q379" s="84">
        <v>-5.2068907279175818</v>
      </c>
      <c r="R379" s="83" t="s">
        <v>2909</v>
      </c>
    </row>
    <row r="380" spans="1:18" ht="18" hidden="1" customHeight="1">
      <c r="A380" s="82">
        <v>44227</v>
      </c>
      <c r="B380" s="83" t="s">
        <v>2907</v>
      </c>
      <c r="C380" s="84">
        <v>4</v>
      </c>
      <c r="D380" s="83" t="s">
        <v>16</v>
      </c>
      <c r="E380" s="83" t="s">
        <v>2019</v>
      </c>
      <c r="F380" s="83" t="s">
        <v>481</v>
      </c>
      <c r="G380" s="83" t="s">
        <v>482</v>
      </c>
      <c r="H380" s="83" t="s">
        <v>2839</v>
      </c>
      <c r="I380" s="83" t="s">
        <v>2908</v>
      </c>
      <c r="J380" s="96" t="s">
        <v>2823</v>
      </c>
      <c r="K380" s="90" t="s">
        <v>2824</v>
      </c>
      <c r="L380" s="87">
        <v>2455563.36</v>
      </c>
      <c r="M380" s="87">
        <v>6640000</v>
      </c>
      <c r="N380" s="87">
        <v>2213333.3333333335</v>
      </c>
      <c r="O380" s="87">
        <v>2318327.5</v>
      </c>
      <c r="P380" s="87">
        <v>104994.16666666667</v>
      </c>
      <c r="Q380" s="84">
        <v>4.7437123493975903</v>
      </c>
      <c r="R380" s="83" t="s">
        <v>2910</v>
      </c>
    </row>
    <row r="381" spans="1:18" ht="18" hidden="1" customHeight="1">
      <c r="A381" s="82">
        <v>44227</v>
      </c>
      <c r="B381" s="83" t="s">
        <v>2907</v>
      </c>
      <c r="C381" s="84">
        <v>4</v>
      </c>
      <c r="D381" s="83" t="s">
        <v>16</v>
      </c>
      <c r="E381" s="83" t="s">
        <v>2019</v>
      </c>
      <c r="F381" s="83" t="s">
        <v>481</v>
      </c>
      <c r="G381" s="83" t="s">
        <v>482</v>
      </c>
      <c r="H381" s="83" t="s">
        <v>2839</v>
      </c>
      <c r="I381" s="83" t="s">
        <v>2908</v>
      </c>
      <c r="J381" s="96" t="s">
        <v>2825</v>
      </c>
      <c r="K381" s="90" t="s">
        <v>2826</v>
      </c>
      <c r="L381" s="87">
        <v>450977.85</v>
      </c>
      <c r="M381" s="87">
        <v>1430000</v>
      </c>
      <c r="N381" s="87">
        <v>476666.66666666669</v>
      </c>
      <c r="O381" s="87">
        <v>461542.5</v>
      </c>
      <c r="P381" s="87">
        <v>-15124.166666666668</v>
      </c>
      <c r="Q381" s="84">
        <v>-3.1729020979020981</v>
      </c>
      <c r="R381" s="83" t="s">
        <v>2909</v>
      </c>
    </row>
    <row r="382" spans="1:18" ht="18" hidden="1" customHeight="1">
      <c r="A382" s="82">
        <v>44227</v>
      </c>
      <c r="B382" s="83" t="s">
        <v>2907</v>
      </c>
      <c r="C382" s="84">
        <v>4</v>
      </c>
      <c r="D382" s="83" t="s">
        <v>16</v>
      </c>
      <c r="E382" s="83" t="s">
        <v>2019</v>
      </c>
      <c r="F382" s="83" t="s">
        <v>481</v>
      </c>
      <c r="G382" s="83" t="s">
        <v>482</v>
      </c>
      <c r="H382" s="83" t="s">
        <v>2839</v>
      </c>
      <c r="I382" s="83" t="s">
        <v>2908</v>
      </c>
      <c r="J382" s="96" t="s">
        <v>2827</v>
      </c>
      <c r="K382" s="90" t="s">
        <v>2828</v>
      </c>
      <c r="L382" s="87">
        <v>881047.02</v>
      </c>
      <c r="M382" s="87">
        <v>3100000</v>
      </c>
      <c r="N382" s="87">
        <v>1033333.3333333333</v>
      </c>
      <c r="O382" s="87">
        <v>571826.56999999995</v>
      </c>
      <c r="P382" s="87">
        <v>-461506.76333333331</v>
      </c>
      <c r="Q382" s="84">
        <v>-44.66194483870968</v>
      </c>
      <c r="R382" s="83" t="s">
        <v>2909</v>
      </c>
    </row>
    <row r="383" spans="1:18" ht="18" hidden="1" customHeight="1">
      <c r="A383" s="82">
        <v>44227</v>
      </c>
      <c r="B383" s="83" t="s">
        <v>2907</v>
      </c>
      <c r="C383" s="84">
        <v>4</v>
      </c>
      <c r="D383" s="83" t="s">
        <v>16</v>
      </c>
      <c r="E383" s="83" t="s">
        <v>2019</v>
      </c>
      <c r="F383" s="83" t="s">
        <v>481</v>
      </c>
      <c r="G383" s="83" t="s">
        <v>482</v>
      </c>
      <c r="H383" s="83" t="s">
        <v>2839</v>
      </c>
      <c r="I383" s="83" t="s">
        <v>2908</v>
      </c>
      <c r="J383" s="96" t="s">
        <v>2829</v>
      </c>
      <c r="K383" s="90" t="s">
        <v>2830</v>
      </c>
      <c r="L383" s="87">
        <v>418118.2</v>
      </c>
      <c r="M383" s="87">
        <v>1390000</v>
      </c>
      <c r="N383" s="87">
        <v>463333.33333333331</v>
      </c>
      <c r="O383" s="87">
        <v>309593.17</v>
      </c>
      <c r="P383" s="87">
        <v>-153740.16333333336</v>
      </c>
      <c r="Q383" s="84">
        <v>-33.181330215827337</v>
      </c>
      <c r="R383" s="83" t="s">
        <v>2909</v>
      </c>
    </row>
    <row r="384" spans="1:18" ht="18" hidden="1" customHeight="1">
      <c r="A384" s="82">
        <v>44227</v>
      </c>
      <c r="B384" s="83" t="s">
        <v>2907</v>
      </c>
      <c r="C384" s="84">
        <v>4</v>
      </c>
      <c r="D384" s="83" t="s">
        <v>16</v>
      </c>
      <c r="E384" s="83" t="s">
        <v>2019</v>
      </c>
      <c r="F384" s="83" t="s">
        <v>481</v>
      </c>
      <c r="G384" s="83" t="s">
        <v>482</v>
      </c>
      <c r="H384" s="83" t="s">
        <v>2839</v>
      </c>
      <c r="I384" s="83" t="s">
        <v>2908</v>
      </c>
      <c r="J384" s="96" t="s">
        <v>2831</v>
      </c>
      <c r="K384" s="90" t="s">
        <v>2832</v>
      </c>
      <c r="L384" s="87">
        <v>334387.28000000003</v>
      </c>
      <c r="M384" s="87">
        <v>1671300</v>
      </c>
      <c r="N384" s="87">
        <v>557100</v>
      </c>
      <c r="O384" s="87">
        <v>186935.6</v>
      </c>
      <c r="P384" s="87">
        <v>-370164.4</v>
      </c>
      <c r="Q384" s="84">
        <v>-66.444875246813851</v>
      </c>
      <c r="R384" s="83" t="s">
        <v>2909</v>
      </c>
    </row>
    <row r="385" spans="1:18" ht="18" hidden="1" customHeight="1">
      <c r="A385" s="82">
        <v>44227</v>
      </c>
      <c r="B385" s="83" t="s">
        <v>2907</v>
      </c>
      <c r="C385" s="84">
        <v>4</v>
      </c>
      <c r="D385" s="83" t="s">
        <v>16</v>
      </c>
      <c r="E385" s="83" t="s">
        <v>2019</v>
      </c>
      <c r="F385" s="83" t="s">
        <v>481</v>
      </c>
      <c r="G385" s="83" t="s">
        <v>482</v>
      </c>
      <c r="H385" s="83" t="s">
        <v>2839</v>
      </c>
      <c r="I385" s="83" t="s">
        <v>2908</v>
      </c>
      <c r="J385" s="96" t="s">
        <v>2833</v>
      </c>
      <c r="K385" s="90" t="s">
        <v>2834</v>
      </c>
      <c r="L385" s="87">
        <v>984536.25</v>
      </c>
      <c r="M385" s="87">
        <v>2930000</v>
      </c>
      <c r="N385" s="87">
        <v>976666.66666666663</v>
      </c>
      <c r="O385" s="87">
        <v>933437.94</v>
      </c>
      <c r="P385" s="87">
        <v>-43228.726666666669</v>
      </c>
      <c r="Q385" s="84">
        <v>-4.4261494880546071</v>
      </c>
      <c r="R385" s="83" t="s">
        <v>2909</v>
      </c>
    </row>
    <row r="386" spans="1:18" ht="18" hidden="1" customHeight="1">
      <c r="A386" s="82">
        <v>44227</v>
      </c>
      <c r="B386" s="83" t="s">
        <v>2907</v>
      </c>
      <c r="C386" s="84">
        <v>4</v>
      </c>
      <c r="D386" s="83" t="s">
        <v>16</v>
      </c>
      <c r="E386" s="83" t="s">
        <v>2019</v>
      </c>
      <c r="F386" s="83" t="s">
        <v>481</v>
      </c>
      <c r="G386" s="83" t="s">
        <v>482</v>
      </c>
      <c r="H386" s="83" t="s">
        <v>2839</v>
      </c>
      <c r="I386" s="83" t="s">
        <v>2908</v>
      </c>
      <c r="J386" s="96" t="s">
        <v>2835</v>
      </c>
      <c r="K386" s="90" t="s">
        <v>2836</v>
      </c>
      <c r="L386" s="87">
        <v>21500.22</v>
      </c>
      <c r="M386" s="87">
        <v>60000</v>
      </c>
      <c r="N386" s="87">
        <v>20000</v>
      </c>
      <c r="O386" s="87">
        <v>29165.95</v>
      </c>
      <c r="P386" s="87">
        <v>9165.9500000000007</v>
      </c>
      <c r="Q386" s="84">
        <v>45.829749999999997</v>
      </c>
      <c r="R386" s="83" t="s">
        <v>2910</v>
      </c>
    </row>
    <row r="387" spans="1:18" ht="18" hidden="1" customHeight="1">
      <c r="A387" s="82">
        <v>44227</v>
      </c>
      <c r="B387" s="83" t="s">
        <v>2907</v>
      </c>
      <c r="C387" s="84">
        <v>4</v>
      </c>
      <c r="D387" s="83" t="s">
        <v>16</v>
      </c>
      <c r="E387" s="83" t="s">
        <v>2019</v>
      </c>
      <c r="F387" s="83" t="s">
        <v>481</v>
      </c>
      <c r="G387" s="83" t="s">
        <v>482</v>
      </c>
      <c r="H387" s="83" t="s">
        <v>2839</v>
      </c>
      <c r="I387" s="83" t="s">
        <v>2908</v>
      </c>
      <c r="J387" s="96" t="s">
        <v>2837</v>
      </c>
      <c r="K387" s="90" t="s">
        <v>2838</v>
      </c>
      <c r="L387" s="87">
        <v>1593595.71</v>
      </c>
      <c r="M387" s="87">
        <v>4950000</v>
      </c>
      <c r="N387" s="87">
        <v>1650000</v>
      </c>
      <c r="O387" s="87">
        <v>1240812.77</v>
      </c>
      <c r="P387" s="87">
        <v>-409187.23</v>
      </c>
      <c r="Q387" s="84">
        <v>-24.79922606060606</v>
      </c>
      <c r="R387" s="83" t="s">
        <v>2909</v>
      </c>
    </row>
    <row r="388" spans="1:18" ht="18" hidden="1" customHeight="1">
      <c r="A388" s="82">
        <v>44227</v>
      </c>
      <c r="B388" s="83" t="s">
        <v>2907</v>
      </c>
      <c r="C388" s="84">
        <v>4</v>
      </c>
      <c r="D388" s="83" t="s">
        <v>16</v>
      </c>
      <c r="E388" s="83" t="s">
        <v>2019</v>
      </c>
      <c r="F388" s="83" t="s">
        <v>481</v>
      </c>
      <c r="G388" s="83" t="s">
        <v>482</v>
      </c>
      <c r="H388" s="83" t="s">
        <v>2839</v>
      </c>
      <c r="I388" s="83" t="s">
        <v>2908</v>
      </c>
      <c r="J388" s="96" t="s">
        <v>2872</v>
      </c>
      <c r="K388" s="90" t="s">
        <v>2873</v>
      </c>
      <c r="L388" s="87">
        <v>0</v>
      </c>
      <c r="M388" s="87">
        <v>0</v>
      </c>
      <c r="N388" s="87">
        <v>0</v>
      </c>
      <c r="O388" s="87">
        <v>0</v>
      </c>
      <c r="P388" s="87">
        <v>0</v>
      </c>
      <c r="Q388" s="85"/>
      <c r="R388" s="83" t="s">
        <v>2910</v>
      </c>
    </row>
    <row r="389" spans="1:18" ht="18" hidden="1" customHeight="1">
      <c r="A389" s="82">
        <v>44227</v>
      </c>
      <c r="B389" s="83" t="s">
        <v>2907</v>
      </c>
      <c r="C389" s="84">
        <v>4</v>
      </c>
      <c r="D389" s="83" t="s">
        <v>16</v>
      </c>
      <c r="E389" s="83" t="s">
        <v>2019</v>
      </c>
      <c r="F389" s="83" t="s">
        <v>481</v>
      </c>
      <c r="G389" s="83" t="s">
        <v>482</v>
      </c>
      <c r="H389" s="83" t="s">
        <v>2911</v>
      </c>
      <c r="I389" s="83" t="s">
        <v>1944</v>
      </c>
      <c r="J389" s="98" t="s">
        <v>2852</v>
      </c>
      <c r="K389" s="90" t="s">
        <v>2912</v>
      </c>
      <c r="L389" s="87">
        <v>3819531.09</v>
      </c>
      <c r="M389" s="87">
        <v>3819531.09</v>
      </c>
      <c r="N389" s="87">
        <v>1273177.03</v>
      </c>
      <c r="O389" s="87">
        <v>10013141.039999997</v>
      </c>
      <c r="P389" s="87">
        <v>8739964.0099999998</v>
      </c>
      <c r="Q389" s="84">
        <v>686.46887306787175</v>
      </c>
      <c r="R389" s="83" t="s">
        <v>2909</v>
      </c>
    </row>
    <row r="390" spans="1:18" ht="18" hidden="1" customHeight="1">
      <c r="A390" s="82">
        <v>44227</v>
      </c>
      <c r="B390" s="83" t="s">
        <v>2907</v>
      </c>
      <c r="C390" s="84">
        <v>4</v>
      </c>
      <c r="D390" s="83" t="s">
        <v>16</v>
      </c>
      <c r="E390" s="83" t="s">
        <v>2019</v>
      </c>
      <c r="F390" s="83" t="s">
        <v>481</v>
      </c>
      <c r="G390" s="83" t="s">
        <v>482</v>
      </c>
      <c r="H390" s="83" t="s">
        <v>2913</v>
      </c>
      <c r="I390" s="83" t="s">
        <v>1944</v>
      </c>
      <c r="J390" s="98" t="s">
        <v>2853</v>
      </c>
      <c r="K390" s="90" t="s">
        <v>2914</v>
      </c>
      <c r="L390" s="87">
        <v>6467263.2599999998</v>
      </c>
      <c r="M390" s="87">
        <v>6467263.2599999998</v>
      </c>
      <c r="N390" s="87">
        <v>2155754.42</v>
      </c>
      <c r="O390" s="87">
        <v>12945150.420000002</v>
      </c>
      <c r="P390" s="87">
        <v>10789396</v>
      </c>
      <c r="Q390" s="84">
        <v>500.49281587463935</v>
      </c>
      <c r="R390" s="83" t="s">
        <v>2909</v>
      </c>
    </row>
    <row r="391" spans="1:18" ht="18" hidden="1" customHeight="1">
      <c r="A391" s="82">
        <v>44227</v>
      </c>
      <c r="B391" s="83" t="s">
        <v>2907</v>
      </c>
      <c r="C391" s="84">
        <v>4</v>
      </c>
      <c r="D391" s="83" t="s">
        <v>16</v>
      </c>
      <c r="E391" s="83" t="s">
        <v>2019</v>
      </c>
      <c r="F391" s="83" t="s">
        <v>481</v>
      </c>
      <c r="G391" s="83" t="s">
        <v>482</v>
      </c>
      <c r="H391" s="83" t="s">
        <v>2913</v>
      </c>
      <c r="I391" s="83" t="s">
        <v>1944</v>
      </c>
      <c r="J391" s="98" t="s">
        <v>2854</v>
      </c>
      <c r="K391" s="90" t="s">
        <v>2915</v>
      </c>
      <c r="L391" s="87">
        <v>5527415.6299999999</v>
      </c>
      <c r="M391" s="87">
        <v>-5527415.6299999999</v>
      </c>
      <c r="N391" s="87">
        <v>-1842471.8766666667</v>
      </c>
      <c r="O391" s="87">
        <v>-5561766.5700000003</v>
      </c>
      <c r="P391" s="87">
        <v>-3719294.6933333334</v>
      </c>
      <c r="Q391" s="84">
        <v>201.86439426484739</v>
      </c>
      <c r="R391" s="83" t="s">
        <v>2909</v>
      </c>
    </row>
    <row r="392" spans="1:18" ht="18" hidden="1" customHeight="1">
      <c r="A392" s="82">
        <v>44227</v>
      </c>
      <c r="B392" s="83" t="s">
        <v>2907</v>
      </c>
      <c r="C392" s="84">
        <v>4</v>
      </c>
      <c r="D392" s="83" t="s">
        <v>16</v>
      </c>
      <c r="E392" s="83" t="s">
        <v>2019</v>
      </c>
      <c r="F392" s="83" t="s">
        <v>483</v>
      </c>
      <c r="G392" s="83" t="s">
        <v>484</v>
      </c>
      <c r="H392" s="83" t="s">
        <v>2811</v>
      </c>
      <c r="I392" s="83" t="s">
        <v>2908</v>
      </c>
      <c r="J392" s="98" t="s">
        <v>2790</v>
      </c>
      <c r="K392" s="90" t="s">
        <v>2791</v>
      </c>
      <c r="L392" s="87">
        <v>27926229.719999999</v>
      </c>
      <c r="M392" s="87">
        <v>48092000</v>
      </c>
      <c r="N392" s="87">
        <v>16030666.666666668</v>
      </c>
      <c r="O392" s="87">
        <v>23120056.549999997</v>
      </c>
      <c r="P392" s="87">
        <v>7089389.8833333338</v>
      </c>
      <c r="Q392" s="84">
        <v>44.223924249355406</v>
      </c>
      <c r="R392" s="83" t="s">
        <v>2909</v>
      </c>
    </row>
    <row r="393" spans="1:18" ht="18" hidden="1" customHeight="1">
      <c r="A393" s="82">
        <v>44227</v>
      </c>
      <c r="B393" s="83" t="s">
        <v>2907</v>
      </c>
      <c r="C393" s="84">
        <v>4</v>
      </c>
      <c r="D393" s="83" t="s">
        <v>16</v>
      </c>
      <c r="E393" s="83" t="s">
        <v>2019</v>
      </c>
      <c r="F393" s="83" t="s">
        <v>483</v>
      </c>
      <c r="G393" s="83" t="s">
        <v>484</v>
      </c>
      <c r="H393" s="83" t="s">
        <v>2811</v>
      </c>
      <c r="I393" s="83" t="s">
        <v>2908</v>
      </c>
      <c r="J393" s="98" t="s">
        <v>2792</v>
      </c>
      <c r="K393" s="90" t="s">
        <v>2793</v>
      </c>
      <c r="L393" s="87">
        <v>162641.76</v>
      </c>
      <c r="M393" s="87">
        <v>250000</v>
      </c>
      <c r="N393" s="87">
        <v>83333.333333333343</v>
      </c>
      <c r="O393" s="87">
        <v>110700</v>
      </c>
      <c r="P393" s="87">
        <v>27366.666666666668</v>
      </c>
      <c r="Q393" s="84">
        <v>32.840000000000003</v>
      </c>
      <c r="R393" s="83" t="s">
        <v>2909</v>
      </c>
    </row>
    <row r="394" spans="1:18" ht="18" hidden="1" customHeight="1">
      <c r="A394" s="82">
        <v>44227</v>
      </c>
      <c r="B394" s="83" t="s">
        <v>2907</v>
      </c>
      <c r="C394" s="84">
        <v>4</v>
      </c>
      <c r="D394" s="83" t="s">
        <v>16</v>
      </c>
      <c r="E394" s="83" t="s">
        <v>2019</v>
      </c>
      <c r="F394" s="83" t="s">
        <v>483</v>
      </c>
      <c r="G394" s="83" t="s">
        <v>484</v>
      </c>
      <c r="H394" s="83" t="s">
        <v>2811</v>
      </c>
      <c r="I394" s="83" t="s">
        <v>2908</v>
      </c>
      <c r="J394" s="98" t="s">
        <v>2794</v>
      </c>
      <c r="K394" s="90" t="s">
        <v>2795</v>
      </c>
      <c r="L394" s="87">
        <v>553.41999999999996</v>
      </c>
      <c r="M394" s="87">
        <v>0</v>
      </c>
      <c r="N394" s="87">
        <v>0</v>
      </c>
      <c r="O394" s="87">
        <v>1615</v>
      </c>
      <c r="P394" s="87">
        <v>1615</v>
      </c>
      <c r="Q394" s="85"/>
      <c r="R394" s="83" t="s">
        <v>2909</v>
      </c>
    </row>
    <row r="395" spans="1:18" ht="18" hidden="1" customHeight="1">
      <c r="A395" s="82">
        <v>44227</v>
      </c>
      <c r="B395" s="83" t="s">
        <v>2907</v>
      </c>
      <c r="C395" s="84">
        <v>4</v>
      </c>
      <c r="D395" s="83" t="s">
        <v>16</v>
      </c>
      <c r="E395" s="83" t="s">
        <v>2019</v>
      </c>
      <c r="F395" s="83" t="s">
        <v>483</v>
      </c>
      <c r="G395" s="83" t="s">
        <v>484</v>
      </c>
      <c r="H395" s="83" t="s">
        <v>2811</v>
      </c>
      <c r="I395" s="83" t="s">
        <v>2908</v>
      </c>
      <c r="J395" s="98" t="s">
        <v>2865</v>
      </c>
      <c r="K395" s="90" t="s">
        <v>2796</v>
      </c>
      <c r="L395" s="87">
        <v>504722.74</v>
      </c>
      <c r="M395" s="87">
        <v>1163100</v>
      </c>
      <c r="N395" s="87">
        <v>387700</v>
      </c>
      <c r="O395" s="87">
        <v>372796.42</v>
      </c>
      <c r="P395" s="87">
        <v>-14903.58</v>
      </c>
      <c r="Q395" s="84">
        <v>-3.8441011091049782</v>
      </c>
      <c r="R395" s="83" t="s">
        <v>2910</v>
      </c>
    </row>
    <row r="396" spans="1:18" ht="18" hidden="1" customHeight="1">
      <c r="A396" s="82">
        <v>44227</v>
      </c>
      <c r="B396" s="83" t="s">
        <v>2907</v>
      </c>
      <c r="C396" s="84">
        <v>4</v>
      </c>
      <c r="D396" s="83" t="s">
        <v>16</v>
      </c>
      <c r="E396" s="83" t="s">
        <v>2019</v>
      </c>
      <c r="F396" s="83" t="s">
        <v>483</v>
      </c>
      <c r="G396" s="83" t="s">
        <v>484</v>
      </c>
      <c r="H396" s="83" t="s">
        <v>2811</v>
      </c>
      <c r="I396" s="83" t="s">
        <v>2908</v>
      </c>
      <c r="J396" s="98" t="s">
        <v>2797</v>
      </c>
      <c r="K396" s="90" t="s">
        <v>2798</v>
      </c>
      <c r="L396" s="87">
        <v>3679849.78</v>
      </c>
      <c r="M396" s="87">
        <v>8425000</v>
      </c>
      <c r="N396" s="87">
        <v>2808333.3333333335</v>
      </c>
      <c r="O396" s="87">
        <v>2899416.16</v>
      </c>
      <c r="P396" s="87">
        <v>91082.82666666666</v>
      </c>
      <c r="Q396" s="84">
        <v>3.2433054005934721</v>
      </c>
      <c r="R396" s="83" t="s">
        <v>2909</v>
      </c>
    </row>
    <row r="397" spans="1:18" ht="18" hidden="1" customHeight="1">
      <c r="A397" s="82">
        <v>44227</v>
      </c>
      <c r="B397" s="83" t="s">
        <v>2907</v>
      </c>
      <c r="C397" s="84">
        <v>4</v>
      </c>
      <c r="D397" s="83" t="s">
        <v>16</v>
      </c>
      <c r="E397" s="83" t="s">
        <v>2019</v>
      </c>
      <c r="F397" s="83" t="s">
        <v>483</v>
      </c>
      <c r="G397" s="83" t="s">
        <v>484</v>
      </c>
      <c r="H397" s="83" t="s">
        <v>2811</v>
      </c>
      <c r="I397" s="83" t="s">
        <v>2908</v>
      </c>
      <c r="J397" s="98" t="s">
        <v>2799</v>
      </c>
      <c r="K397" s="90" t="s">
        <v>2800</v>
      </c>
      <c r="L397" s="87">
        <v>1737160.54</v>
      </c>
      <c r="M397" s="87">
        <v>2926000</v>
      </c>
      <c r="N397" s="87">
        <v>975333.33333333337</v>
      </c>
      <c r="O397" s="87">
        <v>1000308.8599999999</v>
      </c>
      <c r="P397" s="87">
        <v>24975.526666666665</v>
      </c>
      <c r="Q397" s="84">
        <v>2.5607170198222833</v>
      </c>
      <c r="R397" s="83" t="s">
        <v>2909</v>
      </c>
    </row>
    <row r="398" spans="1:18" ht="18" hidden="1" customHeight="1">
      <c r="A398" s="82">
        <v>44227</v>
      </c>
      <c r="B398" s="83" t="s">
        <v>2907</v>
      </c>
      <c r="C398" s="84">
        <v>4</v>
      </c>
      <c r="D398" s="83" t="s">
        <v>16</v>
      </c>
      <c r="E398" s="83" t="s">
        <v>2019</v>
      </c>
      <c r="F398" s="83" t="s">
        <v>483</v>
      </c>
      <c r="G398" s="83" t="s">
        <v>484</v>
      </c>
      <c r="H398" s="83" t="s">
        <v>2811</v>
      </c>
      <c r="I398" s="83" t="s">
        <v>2908</v>
      </c>
      <c r="J398" s="98" t="s">
        <v>2801</v>
      </c>
      <c r="K398" s="90" t="s">
        <v>2802</v>
      </c>
      <c r="L398" s="87">
        <v>446898.29</v>
      </c>
      <c r="M398" s="87">
        <v>825000</v>
      </c>
      <c r="N398" s="87">
        <v>275000</v>
      </c>
      <c r="O398" s="87">
        <v>364715.35</v>
      </c>
      <c r="P398" s="87">
        <v>89715.35</v>
      </c>
      <c r="Q398" s="84">
        <v>32.623763636363641</v>
      </c>
      <c r="R398" s="83" t="s">
        <v>2909</v>
      </c>
    </row>
    <row r="399" spans="1:18" ht="18" hidden="1" customHeight="1">
      <c r="A399" s="82">
        <v>44227</v>
      </c>
      <c r="B399" s="83" t="s">
        <v>2907</v>
      </c>
      <c r="C399" s="84">
        <v>4</v>
      </c>
      <c r="D399" s="83" t="s">
        <v>16</v>
      </c>
      <c r="E399" s="83" t="s">
        <v>2019</v>
      </c>
      <c r="F399" s="83" t="s">
        <v>483</v>
      </c>
      <c r="G399" s="83" t="s">
        <v>484</v>
      </c>
      <c r="H399" s="83" t="s">
        <v>2811</v>
      </c>
      <c r="I399" s="83" t="s">
        <v>2908</v>
      </c>
      <c r="J399" s="98" t="s">
        <v>2803</v>
      </c>
      <c r="K399" s="90" t="s">
        <v>2804</v>
      </c>
      <c r="L399" s="87">
        <v>4075081.09</v>
      </c>
      <c r="M399" s="87">
        <v>8638700</v>
      </c>
      <c r="N399" s="87">
        <v>2879566.666666667</v>
      </c>
      <c r="O399" s="87">
        <v>2325194.1</v>
      </c>
      <c r="P399" s="87">
        <v>-554372.56666666665</v>
      </c>
      <c r="Q399" s="84">
        <v>-19.251944158264553</v>
      </c>
      <c r="R399" s="83" t="s">
        <v>2910</v>
      </c>
    </row>
    <row r="400" spans="1:18" ht="18" hidden="1" customHeight="1">
      <c r="A400" s="82">
        <v>44227</v>
      </c>
      <c r="B400" s="83" t="s">
        <v>2907</v>
      </c>
      <c r="C400" s="84">
        <v>4</v>
      </c>
      <c r="D400" s="83" t="s">
        <v>16</v>
      </c>
      <c r="E400" s="83" t="s">
        <v>2019</v>
      </c>
      <c r="F400" s="83" t="s">
        <v>483</v>
      </c>
      <c r="G400" s="83" t="s">
        <v>484</v>
      </c>
      <c r="H400" s="83" t="s">
        <v>2811</v>
      </c>
      <c r="I400" s="83" t="s">
        <v>2908</v>
      </c>
      <c r="J400" s="98" t="s">
        <v>2805</v>
      </c>
      <c r="K400" s="90" t="s">
        <v>2806</v>
      </c>
      <c r="L400" s="87">
        <v>16978006.739999998</v>
      </c>
      <c r="M400" s="87">
        <v>39096064</v>
      </c>
      <c r="N400" s="87">
        <v>13032021.333333332</v>
      </c>
      <c r="O400" s="87">
        <v>12725459.35</v>
      </c>
      <c r="P400" s="87">
        <v>-306561.98333333334</v>
      </c>
      <c r="Q400" s="84">
        <v>-2.3523747812567528</v>
      </c>
      <c r="R400" s="83" t="s">
        <v>2910</v>
      </c>
    </row>
    <row r="401" spans="1:18" ht="18" hidden="1" customHeight="1">
      <c r="A401" s="82">
        <v>44227</v>
      </c>
      <c r="B401" s="83" t="s">
        <v>2907</v>
      </c>
      <c r="C401" s="84">
        <v>4</v>
      </c>
      <c r="D401" s="83" t="s">
        <v>16</v>
      </c>
      <c r="E401" s="83" t="s">
        <v>2019</v>
      </c>
      <c r="F401" s="83" t="s">
        <v>483</v>
      </c>
      <c r="G401" s="83" t="s">
        <v>484</v>
      </c>
      <c r="H401" s="83" t="s">
        <v>2811</v>
      </c>
      <c r="I401" s="83" t="s">
        <v>2908</v>
      </c>
      <c r="J401" s="98" t="s">
        <v>2807</v>
      </c>
      <c r="K401" s="90" t="s">
        <v>2808</v>
      </c>
      <c r="L401" s="87">
        <v>4005921.27</v>
      </c>
      <c r="M401" s="87">
        <v>8063867.3200000003</v>
      </c>
      <c r="N401" s="87">
        <v>2687955.7733333334</v>
      </c>
      <c r="O401" s="87">
        <v>3615135.46</v>
      </c>
      <c r="P401" s="87">
        <v>927179.68666666665</v>
      </c>
      <c r="Q401" s="84">
        <v>34.493859455018907</v>
      </c>
      <c r="R401" s="83" t="s">
        <v>2909</v>
      </c>
    </row>
    <row r="402" spans="1:18" ht="18" hidden="1" customHeight="1">
      <c r="A402" s="82">
        <v>44227</v>
      </c>
      <c r="B402" s="83" t="s">
        <v>2907</v>
      </c>
      <c r="C402" s="84">
        <v>4</v>
      </c>
      <c r="D402" s="83" t="s">
        <v>16</v>
      </c>
      <c r="E402" s="83" t="s">
        <v>2019</v>
      </c>
      <c r="F402" s="83" t="s">
        <v>483</v>
      </c>
      <c r="G402" s="83" t="s">
        <v>484</v>
      </c>
      <c r="H402" s="83" t="s">
        <v>2811</v>
      </c>
      <c r="I402" s="83" t="s">
        <v>2908</v>
      </c>
      <c r="J402" s="98" t="s">
        <v>2870</v>
      </c>
      <c r="K402" s="90" t="s">
        <v>2871</v>
      </c>
      <c r="L402" s="87">
        <v>0</v>
      </c>
      <c r="M402" s="87">
        <v>0</v>
      </c>
      <c r="N402" s="87">
        <v>0</v>
      </c>
      <c r="O402" s="87">
        <v>0</v>
      </c>
      <c r="P402" s="87">
        <v>0</v>
      </c>
      <c r="Q402" s="85"/>
      <c r="R402" s="83" t="s">
        <v>2909</v>
      </c>
    </row>
    <row r="403" spans="1:18" ht="18" hidden="1" customHeight="1">
      <c r="A403" s="82">
        <v>44227</v>
      </c>
      <c r="B403" s="83" t="s">
        <v>2907</v>
      </c>
      <c r="C403" s="84">
        <v>4</v>
      </c>
      <c r="D403" s="83" t="s">
        <v>16</v>
      </c>
      <c r="E403" s="83" t="s">
        <v>2019</v>
      </c>
      <c r="F403" s="83" t="s">
        <v>483</v>
      </c>
      <c r="G403" s="83" t="s">
        <v>484</v>
      </c>
      <c r="H403" s="83" t="s">
        <v>2811</v>
      </c>
      <c r="I403" s="83" t="s">
        <v>2908</v>
      </c>
      <c r="J403" s="98" t="s">
        <v>2809</v>
      </c>
      <c r="K403" s="90" t="s">
        <v>2810</v>
      </c>
      <c r="L403" s="87">
        <v>1192129.6599999999</v>
      </c>
      <c r="M403" s="87">
        <v>2600331.35</v>
      </c>
      <c r="N403" s="87">
        <v>866777.11666666658</v>
      </c>
      <c r="O403" s="87">
        <v>1900331.35</v>
      </c>
      <c r="P403" s="87">
        <v>1033554.2333333333</v>
      </c>
      <c r="Q403" s="84">
        <v>119.24106133627932</v>
      </c>
      <c r="R403" s="83" t="s">
        <v>2909</v>
      </c>
    </row>
    <row r="404" spans="1:18" ht="18" hidden="1" customHeight="1">
      <c r="A404" s="82">
        <v>44227</v>
      </c>
      <c r="B404" s="83" t="s">
        <v>2907</v>
      </c>
      <c r="C404" s="84">
        <v>4</v>
      </c>
      <c r="D404" s="83" t="s">
        <v>16</v>
      </c>
      <c r="E404" s="83" t="s">
        <v>2019</v>
      </c>
      <c r="F404" s="83" t="s">
        <v>483</v>
      </c>
      <c r="G404" s="83" t="s">
        <v>484</v>
      </c>
      <c r="H404" s="83" t="s">
        <v>2839</v>
      </c>
      <c r="I404" s="83" t="s">
        <v>2908</v>
      </c>
      <c r="J404" s="96" t="s">
        <v>2812</v>
      </c>
      <c r="K404" s="90" t="s">
        <v>2813</v>
      </c>
      <c r="L404" s="87">
        <v>3876648.97</v>
      </c>
      <c r="M404" s="87">
        <v>10058125.34</v>
      </c>
      <c r="N404" s="87">
        <v>3352708.4466666668</v>
      </c>
      <c r="O404" s="87">
        <v>2393604.75</v>
      </c>
      <c r="P404" s="87">
        <v>-959103.69666666666</v>
      </c>
      <c r="Q404" s="84">
        <v>-28.606832712227863</v>
      </c>
      <c r="R404" s="83" t="s">
        <v>2909</v>
      </c>
    </row>
    <row r="405" spans="1:18" ht="18" hidden="1" customHeight="1">
      <c r="A405" s="82">
        <v>44227</v>
      </c>
      <c r="B405" s="83" t="s">
        <v>2907</v>
      </c>
      <c r="C405" s="84">
        <v>4</v>
      </c>
      <c r="D405" s="83" t="s">
        <v>16</v>
      </c>
      <c r="E405" s="83" t="s">
        <v>2019</v>
      </c>
      <c r="F405" s="83" t="s">
        <v>483</v>
      </c>
      <c r="G405" s="83" t="s">
        <v>484</v>
      </c>
      <c r="H405" s="83" t="s">
        <v>2839</v>
      </c>
      <c r="I405" s="83" t="s">
        <v>2908</v>
      </c>
      <c r="J405" s="96" t="s">
        <v>2814</v>
      </c>
      <c r="K405" s="90" t="s">
        <v>2815</v>
      </c>
      <c r="L405" s="87">
        <v>1288699.44</v>
      </c>
      <c r="M405" s="87">
        <v>2711568.95</v>
      </c>
      <c r="N405" s="87">
        <v>903856.31666666665</v>
      </c>
      <c r="O405" s="87">
        <v>900689.79</v>
      </c>
      <c r="P405" s="87">
        <v>-3166.5266666666666</v>
      </c>
      <c r="Q405" s="84">
        <v>-0.35033518140853476</v>
      </c>
      <c r="R405" s="83" t="s">
        <v>2909</v>
      </c>
    </row>
    <row r="406" spans="1:18" ht="18" hidden="1" customHeight="1">
      <c r="A406" s="82">
        <v>44227</v>
      </c>
      <c r="B406" s="83" t="s">
        <v>2907</v>
      </c>
      <c r="C406" s="84">
        <v>4</v>
      </c>
      <c r="D406" s="83" t="s">
        <v>16</v>
      </c>
      <c r="E406" s="83" t="s">
        <v>2019</v>
      </c>
      <c r="F406" s="83" t="s">
        <v>483</v>
      </c>
      <c r="G406" s="83" t="s">
        <v>484</v>
      </c>
      <c r="H406" s="83" t="s">
        <v>2839</v>
      </c>
      <c r="I406" s="83" t="s">
        <v>2908</v>
      </c>
      <c r="J406" s="96" t="s">
        <v>2816</v>
      </c>
      <c r="K406" s="90" t="s">
        <v>2817</v>
      </c>
      <c r="L406" s="87">
        <v>57205.09</v>
      </c>
      <c r="M406" s="87">
        <v>421930.2</v>
      </c>
      <c r="N406" s="87">
        <v>140643.4</v>
      </c>
      <c r="O406" s="87">
        <v>41543.5</v>
      </c>
      <c r="P406" s="87">
        <v>-99099.9</v>
      </c>
      <c r="Q406" s="84">
        <v>-70.461820462247076</v>
      </c>
      <c r="R406" s="83" t="s">
        <v>2909</v>
      </c>
    </row>
    <row r="407" spans="1:18" ht="18" hidden="1" customHeight="1">
      <c r="A407" s="82">
        <v>44227</v>
      </c>
      <c r="B407" s="83" t="s">
        <v>2907</v>
      </c>
      <c r="C407" s="84">
        <v>4</v>
      </c>
      <c r="D407" s="83" t="s">
        <v>16</v>
      </c>
      <c r="E407" s="83" t="s">
        <v>2019</v>
      </c>
      <c r="F407" s="83" t="s">
        <v>483</v>
      </c>
      <c r="G407" s="83" t="s">
        <v>484</v>
      </c>
      <c r="H407" s="83" t="s">
        <v>2839</v>
      </c>
      <c r="I407" s="83" t="s">
        <v>2908</v>
      </c>
      <c r="J407" s="96" t="s">
        <v>2818</v>
      </c>
      <c r="K407" s="90" t="s">
        <v>2819</v>
      </c>
      <c r="L407" s="87">
        <v>1875332.89</v>
      </c>
      <c r="M407" s="87">
        <v>5564006.5</v>
      </c>
      <c r="N407" s="87">
        <v>1854668.8333333335</v>
      </c>
      <c r="O407" s="87">
        <v>1293349.5</v>
      </c>
      <c r="P407" s="87">
        <v>-561319.33333333337</v>
      </c>
      <c r="Q407" s="84">
        <v>-30.265205477383969</v>
      </c>
      <c r="R407" s="83" t="s">
        <v>2909</v>
      </c>
    </row>
    <row r="408" spans="1:18" ht="18" hidden="1" customHeight="1">
      <c r="A408" s="82">
        <v>44227</v>
      </c>
      <c r="B408" s="83" t="s">
        <v>2907</v>
      </c>
      <c r="C408" s="84">
        <v>4</v>
      </c>
      <c r="D408" s="83" t="s">
        <v>16</v>
      </c>
      <c r="E408" s="83" t="s">
        <v>2019</v>
      </c>
      <c r="F408" s="83" t="s">
        <v>483</v>
      </c>
      <c r="G408" s="83" t="s">
        <v>484</v>
      </c>
      <c r="H408" s="83" t="s">
        <v>2839</v>
      </c>
      <c r="I408" s="83" t="s">
        <v>2908</v>
      </c>
      <c r="J408" s="96" t="s">
        <v>2820</v>
      </c>
      <c r="K408" s="90" t="s">
        <v>2821</v>
      </c>
      <c r="L408" s="87">
        <v>18148115.140000001</v>
      </c>
      <c r="M408" s="87">
        <v>39096064</v>
      </c>
      <c r="N408" s="87">
        <v>13032021.333333332</v>
      </c>
      <c r="O408" s="87">
        <v>12725459.35</v>
      </c>
      <c r="P408" s="87">
        <v>-306561.98333333334</v>
      </c>
      <c r="Q408" s="84">
        <v>-2.3523747812567528</v>
      </c>
      <c r="R408" s="83" t="s">
        <v>2909</v>
      </c>
    </row>
    <row r="409" spans="1:18" ht="18" hidden="1" customHeight="1">
      <c r="A409" s="82">
        <v>44227</v>
      </c>
      <c r="B409" s="83" t="s">
        <v>2907</v>
      </c>
      <c r="C409" s="84">
        <v>4</v>
      </c>
      <c r="D409" s="83" t="s">
        <v>16</v>
      </c>
      <c r="E409" s="83" t="s">
        <v>2019</v>
      </c>
      <c r="F409" s="83" t="s">
        <v>483</v>
      </c>
      <c r="G409" s="83" t="s">
        <v>484</v>
      </c>
      <c r="H409" s="83" t="s">
        <v>2839</v>
      </c>
      <c r="I409" s="83" t="s">
        <v>2908</v>
      </c>
      <c r="J409" s="96" t="s">
        <v>2822</v>
      </c>
      <c r="K409" s="90" t="s">
        <v>2846</v>
      </c>
      <c r="L409" s="87">
        <v>5983538.4699999997</v>
      </c>
      <c r="M409" s="87">
        <v>9589160</v>
      </c>
      <c r="N409" s="87">
        <v>3196386.6666666665</v>
      </c>
      <c r="O409" s="87">
        <v>3421781.5</v>
      </c>
      <c r="P409" s="87">
        <v>225394.83333333334</v>
      </c>
      <c r="Q409" s="84">
        <v>7.0515509179114755</v>
      </c>
      <c r="R409" s="83" t="s">
        <v>2910</v>
      </c>
    </row>
    <row r="410" spans="1:18" ht="18" hidden="1" customHeight="1">
      <c r="A410" s="82">
        <v>44227</v>
      </c>
      <c r="B410" s="83" t="s">
        <v>2907</v>
      </c>
      <c r="C410" s="84">
        <v>4</v>
      </c>
      <c r="D410" s="83" t="s">
        <v>16</v>
      </c>
      <c r="E410" s="83" t="s">
        <v>2019</v>
      </c>
      <c r="F410" s="83" t="s">
        <v>483</v>
      </c>
      <c r="G410" s="83" t="s">
        <v>484</v>
      </c>
      <c r="H410" s="83" t="s">
        <v>2839</v>
      </c>
      <c r="I410" s="83" t="s">
        <v>2908</v>
      </c>
      <c r="J410" s="96" t="s">
        <v>2823</v>
      </c>
      <c r="K410" s="90" t="s">
        <v>2824</v>
      </c>
      <c r="L410" s="87">
        <v>7796726.4400000004</v>
      </c>
      <c r="M410" s="87">
        <v>14832000</v>
      </c>
      <c r="N410" s="87">
        <v>4944000</v>
      </c>
      <c r="O410" s="87">
        <v>5686703.5</v>
      </c>
      <c r="P410" s="87">
        <v>742703.5</v>
      </c>
      <c r="Q410" s="84">
        <v>15.02231998381877</v>
      </c>
      <c r="R410" s="83" t="s">
        <v>2910</v>
      </c>
    </row>
    <row r="411" spans="1:18" ht="18" hidden="1" customHeight="1">
      <c r="A411" s="82">
        <v>44227</v>
      </c>
      <c r="B411" s="83" t="s">
        <v>2907</v>
      </c>
      <c r="C411" s="84">
        <v>4</v>
      </c>
      <c r="D411" s="83" t="s">
        <v>16</v>
      </c>
      <c r="E411" s="83" t="s">
        <v>2019</v>
      </c>
      <c r="F411" s="83" t="s">
        <v>483</v>
      </c>
      <c r="G411" s="83" t="s">
        <v>484</v>
      </c>
      <c r="H411" s="83" t="s">
        <v>2839</v>
      </c>
      <c r="I411" s="83" t="s">
        <v>2908</v>
      </c>
      <c r="J411" s="96" t="s">
        <v>2825</v>
      </c>
      <c r="K411" s="90" t="s">
        <v>2826</v>
      </c>
      <c r="L411" s="87">
        <v>1270424.74</v>
      </c>
      <c r="M411" s="87">
        <v>2462529.6800000002</v>
      </c>
      <c r="N411" s="87">
        <v>820843.22666666668</v>
      </c>
      <c r="O411" s="87">
        <v>862535.72</v>
      </c>
      <c r="P411" s="87">
        <v>41692.493333333332</v>
      </c>
      <c r="Q411" s="84">
        <v>5.0792273090491236</v>
      </c>
      <c r="R411" s="83" t="s">
        <v>2910</v>
      </c>
    </row>
    <row r="412" spans="1:18" ht="18" hidden="1" customHeight="1">
      <c r="A412" s="82">
        <v>44227</v>
      </c>
      <c r="B412" s="83" t="s">
        <v>2907</v>
      </c>
      <c r="C412" s="84">
        <v>4</v>
      </c>
      <c r="D412" s="83" t="s">
        <v>16</v>
      </c>
      <c r="E412" s="83" t="s">
        <v>2019</v>
      </c>
      <c r="F412" s="83" t="s">
        <v>483</v>
      </c>
      <c r="G412" s="83" t="s">
        <v>484</v>
      </c>
      <c r="H412" s="83" t="s">
        <v>2839</v>
      </c>
      <c r="I412" s="83" t="s">
        <v>2908</v>
      </c>
      <c r="J412" s="96" t="s">
        <v>2827</v>
      </c>
      <c r="K412" s="90" t="s">
        <v>2828</v>
      </c>
      <c r="L412" s="87">
        <v>2538316.0099999998</v>
      </c>
      <c r="M412" s="87">
        <v>3081367.67</v>
      </c>
      <c r="N412" s="87">
        <v>1027122.5566666666</v>
      </c>
      <c r="O412" s="87">
        <v>1456192.14</v>
      </c>
      <c r="P412" s="87">
        <v>429069.58333333337</v>
      </c>
      <c r="Q412" s="84">
        <v>41.773942218326702</v>
      </c>
      <c r="R412" s="83" t="s">
        <v>2910</v>
      </c>
    </row>
    <row r="413" spans="1:18" ht="18" hidden="1" customHeight="1">
      <c r="A413" s="82">
        <v>44227</v>
      </c>
      <c r="B413" s="83" t="s">
        <v>2907</v>
      </c>
      <c r="C413" s="84">
        <v>4</v>
      </c>
      <c r="D413" s="83" t="s">
        <v>16</v>
      </c>
      <c r="E413" s="83" t="s">
        <v>2019</v>
      </c>
      <c r="F413" s="83" t="s">
        <v>483</v>
      </c>
      <c r="G413" s="83" t="s">
        <v>484</v>
      </c>
      <c r="H413" s="83" t="s">
        <v>2839</v>
      </c>
      <c r="I413" s="83" t="s">
        <v>2908</v>
      </c>
      <c r="J413" s="96" t="s">
        <v>2829</v>
      </c>
      <c r="K413" s="90" t="s">
        <v>2830</v>
      </c>
      <c r="L413" s="87">
        <v>1456001.52</v>
      </c>
      <c r="M413" s="87">
        <v>2406000</v>
      </c>
      <c r="N413" s="87">
        <v>802000</v>
      </c>
      <c r="O413" s="87">
        <v>1104884.6599999999</v>
      </c>
      <c r="P413" s="87">
        <v>302884.65999999997</v>
      </c>
      <c r="Q413" s="84">
        <v>37.76616708229426</v>
      </c>
      <c r="R413" s="83" t="s">
        <v>2910</v>
      </c>
    </row>
    <row r="414" spans="1:18" ht="18" hidden="1" customHeight="1">
      <c r="A414" s="82">
        <v>44227</v>
      </c>
      <c r="B414" s="83" t="s">
        <v>2907</v>
      </c>
      <c r="C414" s="84">
        <v>4</v>
      </c>
      <c r="D414" s="83" t="s">
        <v>16</v>
      </c>
      <c r="E414" s="83" t="s">
        <v>2019</v>
      </c>
      <c r="F414" s="83" t="s">
        <v>483</v>
      </c>
      <c r="G414" s="83" t="s">
        <v>484</v>
      </c>
      <c r="H414" s="83" t="s">
        <v>2839</v>
      </c>
      <c r="I414" s="83" t="s">
        <v>2908</v>
      </c>
      <c r="J414" s="96" t="s">
        <v>2831</v>
      </c>
      <c r="K414" s="90" t="s">
        <v>2832</v>
      </c>
      <c r="L414" s="87">
        <v>1783285.74</v>
      </c>
      <c r="M414" s="87">
        <v>3254504</v>
      </c>
      <c r="N414" s="87">
        <v>1084834.6666666667</v>
      </c>
      <c r="O414" s="87">
        <v>1039952.76</v>
      </c>
      <c r="P414" s="87">
        <v>-44881.906666666669</v>
      </c>
      <c r="Q414" s="84">
        <v>-4.1372116918584219</v>
      </c>
      <c r="R414" s="83" t="s">
        <v>2909</v>
      </c>
    </row>
    <row r="415" spans="1:18" ht="18" hidden="1" customHeight="1">
      <c r="A415" s="82">
        <v>44227</v>
      </c>
      <c r="B415" s="83" t="s">
        <v>2907</v>
      </c>
      <c r="C415" s="84">
        <v>4</v>
      </c>
      <c r="D415" s="83" t="s">
        <v>16</v>
      </c>
      <c r="E415" s="83" t="s">
        <v>2019</v>
      </c>
      <c r="F415" s="83" t="s">
        <v>483</v>
      </c>
      <c r="G415" s="83" t="s">
        <v>484</v>
      </c>
      <c r="H415" s="83" t="s">
        <v>2839</v>
      </c>
      <c r="I415" s="83" t="s">
        <v>2908</v>
      </c>
      <c r="J415" s="96" t="s">
        <v>2833</v>
      </c>
      <c r="K415" s="90" t="s">
        <v>2834</v>
      </c>
      <c r="L415" s="87">
        <v>5408601.6799999997</v>
      </c>
      <c r="M415" s="87">
        <v>7700634.1399999997</v>
      </c>
      <c r="N415" s="87">
        <v>2566878.0466666664</v>
      </c>
      <c r="O415" s="87">
        <v>2482407.44</v>
      </c>
      <c r="P415" s="87">
        <v>-84470.606666666674</v>
      </c>
      <c r="Q415" s="84">
        <v>-3.2907915814839632</v>
      </c>
      <c r="R415" s="83" t="s">
        <v>2909</v>
      </c>
    </row>
    <row r="416" spans="1:18" ht="18" hidden="1" customHeight="1">
      <c r="A416" s="82">
        <v>44227</v>
      </c>
      <c r="B416" s="83" t="s">
        <v>2907</v>
      </c>
      <c r="C416" s="84">
        <v>4</v>
      </c>
      <c r="D416" s="83" t="s">
        <v>16</v>
      </c>
      <c r="E416" s="83" t="s">
        <v>2019</v>
      </c>
      <c r="F416" s="83" t="s">
        <v>483</v>
      </c>
      <c r="G416" s="83" t="s">
        <v>484</v>
      </c>
      <c r="H416" s="83" t="s">
        <v>2839</v>
      </c>
      <c r="I416" s="83" t="s">
        <v>2908</v>
      </c>
      <c r="J416" s="96" t="s">
        <v>2835</v>
      </c>
      <c r="K416" s="90" t="s">
        <v>2836</v>
      </c>
      <c r="L416" s="87">
        <v>0</v>
      </c>
      <c r="M416" s="87">
        <v>0</v>
      </c>
      <c r="N416" s="87">
        <v>0</v>
      </c>
      <c r="O416" s="87">
        <v>0</v>
      </c>
      <c r="P416" s="87">
        <v>0</v>
      </c>
      <c r="Q416" s="85"/>
      <c r="R416" s="83" t="s">
        <v>2910</v>
      </c>
    </row>
    <row r="417" spans="1:18" ht="18" hidden="1" customHeight="1">
      <c r="A417" s="82">
        <v>44227</v>
      </c>
      <c r="B417" s="83" t="s">
        <v>2907</v>
      </c>
      <c r="C417" s="84">
        <v>4</v>
      </c>
      <c r="D417" s="83" t="s">
        <v>16</v>
      </c>
      <c r="E417" s="83" t="s">
        <v>2019</v>
      </c>
      <c r="F417" s="83" t="s">
        <v>483</v>
      </c>
      <c r="G417" s="83" t="s">
        <v>484</v>
      </c>
      <c r="H417" s="83" t="s">
        <v>2839</v>
      </c>
      <c r="I417" s="83" t="s">
        <v>2908</v>
      </c>
      <c r="J417" s="96" t="s">
        <v>2837</v>
      </c>
      <c r="K417" s="90" t="s">
        <v>2838</v>
      </c>
      <c r="L417" s="87">
        <v>9226298.8499999996</v>
      </c>
      <c r="M417" s="87">
        <v>18900000</v>
      </c>
      <c r="N417" s="87">
        <v>6300000</v>
      </c>
      <c r="O417" s="87">
        <v>4298651.25</v>
      </c>
      <c r="P417" s="87">
        <v>-2001348.75</v>
      </c>
      <c r="Q417" s="84">
        <v>-31.767440476190476</v>
      </c>
      <c r="R417" s="83" t="s">
        <v>2909</v>
      </c>
    </row>
    <row r="418" spans="1:18" ht="18" hidden="1" customHeight="1">
      <c r="A418" s="82">
        <v>44227</v>
      </c>
      <c r="B418" s="83" t="s">
        <v>2907</v>
      </c>
      <c r="C418" s="84">
        <v>4</v>
      </c>
      <c r="D418" s="83" t="s">
        <v>16</v>
      </c>
      <c r="E418" s="83" t="s">
        <v>2019</v>
      </c>
      <c r="F418" s="83" t="s">
        <v>483</v>
      </c>
      <c r="G418" s="83" t="s">
        <v>484</v>
      </c>
      <c r="H418" s="83" t="s">
        <v>2839</v>
      </c>
      <c r="I418" s="83" t="s">
        <v>2908</v>
      </c>
      <c r="J418" s="96" t="s">
        <v>2872</v>
      </c>
      <c r="K418" s="90" t="s">
        <v>2873</v>
      </c>
      <c r="L418" s="87">
        <v>0</v>
      </c>
      <c r="M418" s="87">
        <v>0</v>
      </c>
      <c r="N418" s="87">
        <v>0</v>
      </c>
      <c r="O418" s="87">
        <v>0</v>
      </c>
      <c r="P418" s="87">
        <v>0</v>
      </c>
      <c r="Q418" s="85"/>
      <c r="R418" s="83" t="s">
        <v>2910</v>
      </c>
    </row>
    <row r="419" spans="1:18" ht="18" hidden="1" customHeight="1">
      <c r="A419" s="82">
        <v>44227</v>
      </c>
      <c r="B419" s="83" t="s">
        <v>2907</v>
      </c>
      <c r="C419" s="84">
        <v>4</v>
      </c>
      <c r="D419" s="83" t="s">
        <v>16</v>
      </c>
      <c r="E419" s="83" t="s">
        <v>2019</v>
      </c>
      <c r="F419" s="83" t="s">
        <v>483</v>
      </c>
      <c r="G419" s="83" t="s">
        <v>484</v>
      </c>
      <c r="H419" s="83" t="s">
        <v>2911</v>
      </c>
      <c r="I419" s="83" t="s">
        <v>1944</v>
      </c>
      <c r="J419" s="95" t="s">
        <v>2852</v>
      </c>
      <c r="K419" s="90" t="s">
        <v>2912</v>
      </c>
      <c r="L419" s="87">
        <v>5066470.7699999996</v>
      </c>
      <c r="M419" s="87">
        <v>5066470.7699999996</v>
      </c>
      <c r="N419" s="87">
        <v>1688823.59</v>
      </c>
      <c r="O419" s="87">
        <v>18577329.430000003</v>
      </c>
      <c r="P419" s="87">
        <v>16888505.84</v>
      </c>
      <c r="Q419" s="84">
        <v>1000.0159839074726</v>
      </c>
      <c r="R419" s="83" t="s">
        <v>2909</v>
      </c>
    </row>
    <row r="420" spans="1:18" ht="18" hidden="1" customHeight="1">
      <c r="A420" s="82">
        <v>44227</v>
      </c>
      <c r="B420" s="83" t="s">
        <v>2907</v>
      </c>
      <c r="C420" s="84">
        <v>4</v>
      </c>
      <c r="D420" s="83" t="s">
        <v>16</v>
      </c>
      <c r="E420" s="83" t="s">
        <v>2019</v>
      </c>
      <c r="F420" s="83" t="s">
        <v>483</v>
      </c>
      <c r="G420" s="83" t="s">
        <v>484</v>
      </c>
      <c r="H420" s="83" t="s">
        <v>2913</v>
      </c>
      <c r="I420" s="83" t="s">
        <v>1944</v>
      </c>
      <c r="J420" s="95" t="s">
        <v>2853</v>
      </c>
      <c r="K420" s="90" t="s">
        <v>2914</v>
      </c>
      <c r="L420" s="87">
        <v>10662403.92</v>
      </c>
      <c r="M420" s="87">
        <v>10662403.92</v>
      </c>
      <c r="N420" s="87">
        <v>3554134.64</v>
      </c>
      <c r="O420" s="87">
        <v>27753192.070000004</v>
      </c>
      <c r="P420" s="87">
        <v>24199057.43</v>
      </c>
      <c r="Q420" s="84">
        <v>680.87058823410246</v>
      </c>
      <c r="R420" s="83" t="s">
        <v>2909</v>
      </c>
    </row>
    <row r="421" spans="1:18" ht="18" hidden="1" customHeight="1">
      <c r="A421" s="82">
        <v>44227</v>
      </c>
      <c r="B421" s="83" t="s">
        <v>2907</v>
      </c>
      <c r="C421" s="84">
        <v>4</v>
      </c>
      <c r="D421" s="83" t="s">
        <v>16</v>
      </c>
      <c r="E421" s="83" t="s">
        <v>2019</v>
      </c>
      <c r="F421" s="83" t="s">
        <v>483</v>
      </c>
      <c r="G421" s="83" t="s">
        <v>484</v>
      </c>
      <c r="H421" s="83" t="s">
        <v>2913</v>
      </c>
      <c r="I421" s="83" t="s">
        <v>1944</v>
      </c>
      <c r="J421" s="95" t="s">
        <v>2854</v>
      </c>
      <c r="K421" s="90" t="s">
        <v>2915</v>
      </c>
      <c r="L421" s="87">
        <v>18184805.420000002</v>
      </c>
      <c r="M421" s="87">
        <v>-18184805.420000002</v>
      </c>
      <c r="N421" s="87">
        <v>-6061601.8066666666</v>
      </c>
      <c r="O421" s="87">
        <v>-20849786.320000004</v>
      </c>
      <c r="P421" s="87">
        <v>-14788184.513333334</v>
      </c>
      <c r="Q421" s="84">
        <v>243.96496149036054</v>
      </c>
      <c r="R421" s="83" t="s">
        <v>2909</v>
      </c>
    </row>
    <row r="422" spans="1:18" ht="18" hidden="1" customHeight="1">
      <c r="A422" s="82">
        <v>44227</v>
      </c>
      <c r="B422" s="83" t="s">
        <v>2907</v>
      </c>
      <c r="C422" s="84">
        <v>4</v>
      </c>
      <c r="D422" s="83" t="s">
        <v>16</v>
      </c>
      <c r="E422" s="83" t="s">
        <v>2019</v>
      </c>
      <c r="F422" s="83" t="s">
        <v>485</v>
      </c>
      <c r="G422" s="83" t="s">
        <v>486</v>
      </c>
      <c r="H422" s="83" t="s">
        <v>2811</v>
      </c>
      <c r="I422" s="83" t="s">
        <v>2908</v>
      </c>
      <c r="J422" s="95" t="s">
        <v>2790</v>
      </c>
      <c r="K422" s="90" t="s">
        <v>2791</v>
      </c>
      <c r="L422" s="87">
        <v>9790056.0700000003</v>
      </c>
      <c r="M422" s="87">
        <v>19447000</v>
      </c>
      <c r="N422" s="87">
        <v>6482333.333333334</v>
      </c>
      <c r="O422" s="87">
        <v>11203378.089999998</v>
      </c>
      <c r="P422" s="87">
        <v>4721044.7566666668</v>
      </c>
      <c r="Q422" s="84">
        <v>72.829404381138474</v>
      </c>
      <c r="R422" s="83" t="s">
        <v>2909</v>
      </c>
    </row>
    <row r="423" spans="1:18" ht="18" hidden="1" customHeight="1">
      <c r="A423" s="82">
        <v>44227</v>
      </c>
      <c r="B423" s="83" t="s">
        <v>2907</v>
      </c>
      <c r="C423" s="84">
        <v>4</v>
      </c>
      <c r="D423" s="83" t="s">
        <v>16</v>
      </c>
      <c r="E423" s="83" t="s">
        <v>2019</v>
      </c>
      <c r="F423" s="83" t="s">
        <v>485</v>
      </c>
      <c r="G423" s="83" t="s">
        <v>486</v>
      </c>
      <c r="H423" s="83" t="s">
        <v>2811</v>
      </c>
      <c r="I423" s="83" t="s">
        <v>2908</v>
      </c>
      <c r="J423" s="95" t="s">
        <v>2792</v>
      </c>
      <c r="K423" s="90" t="s">
        <v>2793</v>
      </c>
      <c r="L423" s="87">
        <v>27044.02</v>
      </c>
      <c r="M423" s="87">
        <v>70000</v>
      </c>
      <c r="N423" s="87">
        <v>23333.333333333332</v>
      </c>
      <c r="O423" s="87">
        <v>0</v>
      </c>
      <c r="P423" s="87">
        <v>-23333.333333333332</v>
      </c>
      <c r="Q423" s="84">
        <v>-100</v>
      </c>
      <c r="R423" s="83" t="s">
        <v>2910</v>
      </c>
    </row>
    <row r="424" spans="1:18" ht="18" hidden="1" customHeight="1">
      <c r="A424" s="82">
        <v>44227</v>
      </c>
      <c r="B424" s="83" t="s">
        <v>2907</v>
      </c>
      <c r="C424" s="84">
        <v>4</v>
      </c>
      <c r="D424" s="83" t="s">
        <v>16</v>
      </c>
      <c r="E424" s="83" t="s">
        <v>2019</v>
      </c>
      <c r="F424" s="83" t="s">
        <v>485</v>
      </c>
      <c r="G424" s="83" t="s">
        <v>486</v>
      </c>
      <c r="H424" s="83" t="s">
        <v>2811</v>
      </c>
      <c r="I424" s="83" t="s">
        <v>2908</v>
      </c>
      <c r="J424" s="95" t="s">
        <v>2794</v>
      </c>
      <c r="K424" s="90" t="s">
        <v>2795</v>
      </c>
      <c r="L424" s="87">
        <v>0</v>
      </c>
      <c r="M424" s="87">
        <v>1</v>
      </c>
      <c r="N424" s="87">
        <v>0.33333333333333337</v>
      </c>
      <c r="O424" s="87">
        <v>37896</v>
      </c>
      <c r="P424" s="87">
        <v>37895.666666666664</v>
      </c>
      <c r="Q424" s="84">
        <v>11368700</v>
      </c>
      <c r="R424" s="83" t="s">
        <v>2909</v>
      </c>
    </row>
    <row r="425" spans="1:18" ht="18" hidden="1" customHeight="1">
      <c r="A425" s="82">
        <v>44227</v>
      </c>
      <c r="B425" s="83" t="s">
        <v>2907</v>
      </c>
      <c r="C425" s="84">
        <v>4</v>
      </c>
      <c r="D425" s="83" t="s">
        <v>16</v>
      </c>
      <c r="E425" s="83" t="s">
        <v>2019</v>
      </c>
      <c r="F425" s="83" t="s">
        <v>485</v>
      </c>
      <c r="G425" s="83" t="s">
        <v>486</v>
      </c>
      <c r="H425" s="83" t="s">
        <v>2811</v>
      </c>
      <c r="I425" s="83" t="s">
        <v>2908</v>
      </c>
      <c r="J425" s="95" t="s">
        <v>2865</v>
      </c>
      <c r="K425" s="90" t="s">
        <v>2796</v>
      </c>
      <c r="L425" s="87">
        <v>198829.71</v>
      </c>
      <c r="M425" s="87">
        <v>581000</v>
      </c>
      <c r="N425" s="87">
        <v>193666.66666666669</v>
      </c>
      <c r="O425" s="87">
        <v>243708.14</v>
      </c>
      <c r="P425" s="87">
        <v>50041.473333333335</v>
      </c>
      <c r="Q425" s="84">
        <v>25.838970740103271</v>
      </c>
      <c r="R425" s="83" t="s">
        <v>2909</v>
      </c>
    </row>
    <row r="426" spans="1:18" ht="18" hidden="1" customHeight="1">
      <c r="A426" s="82">
        <v>44227</v>
      </c>
      <c r="B426" s="83" t="s">
        <v>2907</v>
      </c>
      <c r="C426" s="84">
        <v>4</v>
      </c>
      <c r="D426" s="83" t="s">
        <v>16</v>
      </c>
      <c r="E426" s="83" t="s">
        <v>2019</v>
      </c>
      <c r="F426" s="83" t="s">
        <v>485</v>
      </c>
      <c r="G426" s="83" t="s">
        <v>486</v>
      </c>
      <c r="H426" s="83" t="s">
        <v>2811</v>
      </c>
      <c r="I426" s="83" t="s">
        <v>2908</v>
      </c>
      <c r="J426" s="95" t="s">
        <v>2797</v>
      </c>
      <c r="K426" s="90" t="s">
        <v>2798</v>
      </c>
      <c r="L426" s="87">
        <v>1585727.16</v>
      </c>
      <c r="M426" s="87">
        <v>4386000</v>
      </c>
      <c r="N426" s="87">
        <v>1462000</v>
      </c>
      <c r="O426" s="87">
        <v>1229477.27</v>
      </c>
      <c r="P426" s="87">
        <v>-232522.73</v>
      </c>
      <c r="Q426" s="84">
        <v>-15.904427496580027</v>
      </c>
      <c r="R426" s="83" t="s">
        <v>2910</v>
      </c>
    </row>
    <row r="427" spans="1:18" ht="18" hidden="1" customHeight="1">
      <c r="A427" s="82">
        <v>44227</v>
      </c>
      <c r="B427" s="83" t="s">
        <v>2907</v>
      </c>
      <c r="C427" s="84">
        <v>4</v>
      </c>
      <c r="D427" s="83" t="s">
        <v>16</v>
      </c>
      <c r="E427" s="83" t="s">
        <v>2019</v>
      </c>
      <c r="F427" s="83" t="s">
        <v>485</v>
      </c>
      <c r="G427" s="83" t="s">
        <v>486</v>
      </c>
      <c r="H427" s="83" t="s">
        <v>2811</v>
      </c>
      <c r="I427" s="83" t="s">
        <v>2908</v>
      </c>
      <c r="J427" s="95" t="s">
        <v>2799</v>
      </c>
      <c r="K427" s="90" t="s">
        <v>2800</v>
      </c>
      <c r="L427" s="87">
        <v>419348.72</v>
      </c>
      <c r="M427" s="87">
        <v>1170000</v>
      </c>
      <c r="N427" s="87">
        <v>390000</v>
      </c>
      <c r="O427" s="87">
        <v>682633.41</v>
      </c>
      <c r="P427" s="87">
        <v>292633.40999999997</v>
      </c>
      <c r="Q427" s="84">
        <v>75.034207692307689</v>
      </c>
      <c r="R427" s="83" t="s">
        <v>2909</v>
      </c>
    </row>
    <row r="428" spans="1:18" ht="18" hidden="1" customHeight="1">
      <c r="A428" s="82">
        <v>44227</v>
      </c>
      <c r="B428" s="83" t="s">
        <v>2907</v>
      </c>
      <c r="C428" s="84">
        <v>4</v>
      </c>
      <c r="D428" s="83" t="s">
        <v>16</v>
      </c>
      <c r="E428" s="83" t="s">
        <v>2019</v>
      </c>
      <c r="F428" s="83" t="s">
        <v>485</v>
      </c>
      <c r="G428" s="83" t="s">
        <v>486</v>
      </c>
      <c r="H428" s="83" t="s">
        <v>2811</v>
      </c>
      <c r="I428" s="83" t="s">
        <v>2908</v>
      </c>
      <c r="J428" s="95" t="s">
        <v>2801</v>
      </c>
      <c r="K428" s="90" t="s">
        <v>2802</v>
      </c>
      <c r="L428" s="87">
        <v>0</v>
      </c>
      <c r="M428" s="87">
        <v>0</v>
      </c>
      <c r="N428" s="87">
        <v>0</v>
      </c>
      <c r="O428" s="87">
        <v>0</v>
      </c>
      <c r="P428" s="87">
        <v>0</v>
      </c>
      <c r="Q428" s="85"/>
      <c r="R428" s="83" t="s">
        <v>2909</v>
      </c>
    </row>
    <row r="429" spans="1:18" ht="18" hidden="1" customHeight="1">
      <c r="A429" s="82">
        <v>44227</v>
      </c>
      <c r="B429" s="83" t="s">
        <v>2907</v>
      </c>
      <c r="C429" s="84">
        <v>4</v>
      </c>
      <c r="D429" s="83" t="s">
        <v>16</v>
      </c>
      <c r="E429" s="83" t="s">
        <v>2019</v>
      </c>
      <c r="F429" s="83" t="s">
        <v>485</v>
      </c>
      <c r="G429" s="83" t="s">
        <v>486</v>
      </c>
      <c r="H429" s="83" t="s">
        <v>2811</v>
      </c>
      <c r="I429" s="83" t="s">
        <v>2908</v>
      </c>
      <c r="J429" s="95" t="s">
        <v>2803</v>
      </c>
      <c r="K429" s="90" t="s">
        <v>2804</v>
      </c>
      <c r="L429" s="87">
        <v>885339.12</v>
      </c>
      <c r="M429" s="87">
        <v>2295000</v>
      </c>
      <c r="N429" s="87">
        <v>765000</v>
      </c>
      <c r="O429" s="87">
        <v>654209.19999999995</v>
      </c>
      <c r="P429" s="87">
        <v>-110790.8</v>
      </c>
      <c r="Q429" s="84">
        <v>-14.482457516339869</v>
      </c>
      <c r="R429" s="83" t="s">
        <v>2910</v>
      </c>
    </row>
    <row r="430" spans="1:18" ht="18" hidden="1" customHeight="1">
      <c r="A430" s="82">
        <v>44227</v>
      </c>
      <c r="B430" s="83" t="s">
        <v>2907</v>
      </c>
      <c r="C430" s="84">
        <v>4</v>
      </c>
      <c r="D430" s="83" t="s">
        <v>16</v>
      </c>
      <c r="E430" s="83" t="s">
        <v>2019</v>
      </c>
      <c r="F430" s="83" t="s">
        <v>485</v>
      </c>
      <c r="G430" s="83" t="s">
        <v>486</v>
      </c>
      <c r="H430" s="83" t="s">
        <v>2811</v>
      </c>
      <c r="I430" s="83" t="s">
        <v>2908</v>
      </c>
      <c r="J430" s="95" t="s">
        <v>2805</v>
      </c>
      <c r="K430" s="90" t="s">
        <v>2806</v>
      </c>
      <c r="L430" s="87">
        <v>7165177.0700000003</v>
      </c>
      <c r="M430" s="87">
        <v>21100000</v>
      </c>
      <c r="N430" s="87">
        <v>7033333.333333333</v>
      </c>
      <c r="O430" s="87">
        <v>5897456.6699999999</v>
      </c>
      <c r="P430" s="87">
        <v>-1135876.6633333333</v>
      </c>
      <c r="Q430" s="84">
        <v>-16.149905165876778</v>
      </c>
      <c r="R430" s="83" t="s">
        <v>2910</v>
      </c>
    </row>
    <row r="431" spans="1:18" ht="18" hidden="1" customHeight="1">
      <c r="A431" s="82">
        <v>44227</v>
      </c>
      <c r="B431" s="83" t="s">
        <v>2907</v>
      </c>
      <c r="C431" s="84">
        <v>4</v>
      </c>
      <c r="D431" s="83" t="s">
        <v>16</v>
      </c>
      <c r="E431" s="83" t="s">
        <v>2019</v>
      </c>
      <c r="F431" s="83" t="s">
        <v>485</v>
      </c>
      <c r="G431" s="83" t="s">
        <v>486</v>
      </c>
      <c r="H431" s="83" t="s">
        <v>2811</v>
      </c>
      <c r="I431" s="83" t="s">
        <v>2908</v>
      </c>
      <c r="J431" s="95" t="s">
        <v>2807</v>
      </c>
      <c r="K431" s="90" t="s">
        <v>2808</v>
      </c>
      <c r="L431" s="87">
        <v>2346281.0099999998</v>
      </c>
      <c r="M431" s="87">
        <v>5760000</v>
      </c>
      <c r="N431" s="87">
        <v>1920000</v>
      </c>
      <c r="O431" s="87">
        <v>1804690.56</v>
      </c>
      <c r="P431" s="87">
        <v>-115309.44</v>
      </c>
      <c r="Q431" s="84">
        <v>-6.0057</v>
      </c>
      <c r="R431" s="83" t="s">
        <v>2910</v>
      </c>
    </row>
    <row r="432" spans="1:18" ht="18" hidden="1" customHeight="1">
      <c r="A432" s="82">
        <v>44227</v>
      </c>
      <c r="B432" s="83" t="s">
        <v>2907</v>
      </c>
      <c r="C432" s="84">
        <v>4</v>
      </c>
      <c r="D432" s="83" t="s">
        <v>16</v>
      </c>
      <c r="E432" s="83" t="s">
        <v>2019</v>
      </c>
      <c r="F432" s="83" t="s">
        <v>485</v>
      </c>
      <c r="G432" s="83" t="s">
        <v>486</v>
      </c>
      <c r="H432" s="83" t="s">
        <v>2811</v>
      </c>
      <c r="I432" s="83" t="s">
        <v>2908</v>
      </c>
      <c r="J432" s="95" t="s">
        <v>2870</v>
      </c>
      <c r="K432" s="90" t="s">
        <v>2871</v>
      </c>
      <c r="L432" s="87">
        <v>0</v>
      </c>
      <c r="M432" s="87">
        <v>0</v>
      </c>
      <c r="N432" s="87">
        <v>0</v>
      </c>
      <c r="O432" s="87">
        <v>0</v>
      </c>
      <c r="P432" s="87">
        <v>0</v>
      </c>
      <c r="Q432" s="85"/>
      <c r="R432" s="83" t="s">
        <v>2909</v>
      </c>
    </row>
    <row r="433" spans="1:18" ht="18" hidden="1" customHeight="1">
      <c r="A433" s="82">
        <v>44227</v>
      </c>
      <c r="B433" s="83" t="s">
        <v>2907</v>
      </c>
      <c r="C433" s="84">
        <v>4</v>
      </c>
      <c r="D433" s="83" t="s">
        <v>16</v>
      </c>
      <c r="E433" s="83" t="s">
        <v>2019</v>
      </c>
      <c r="F433" s="83" t="s">
        <v>485</v>
      </c>
      <c r="G433" s="83" t="s">
        <v>486</v>
      </c>
      <c r="H433" s="83" t="s">
        <v>2811</v>
      </c>
      <c r="I433" s="83" t="s">
        <v>2908</v>
      </c>
      <c r="J433" s="95" t="s">
        <v>2809</v>
      </c>
      <c r="K433" s="90" t="s">
        <v>2810</v>
      </c>
      <c r="L433" s="87">
        <v>349769.34</v>
      </c>
      <c r="M433" s="87">
        <v>1660000</v>
      </c>
      <c r="N433" s="87">
        <v>553333.33333333337</v>
      </c>
      <c r="O433" s="87">
        <v>968167.58</v>
      </c>
      <c r="P433" s="87">
        <v>414834.2466666667</v>
      </c>
      <c r="Q433" s="84">
        <v>74.970044578313249</v>
      </c>
      <c r="R433" s="83" t="s">
        <v>2909</v>
      </c>
    </row>
    <row r="434" spans="1:18" ht="18" hidden="1" customHeight="1">
      <c r="A434" s="82">
        <v>44227</v>
      </c>
      <c r="B434" s="83" t="s">
        <v>2907</v>
      </c>
      <c r="C434" s="84">
        <v>4</v>
      </c>
      <c r="D434" s="83" t="s">
        <v>16</v>
      </c>
      <c r="E434" s="83" t="s">
        <v>2019</v>
      </c>
      <c r="F434" s="83" t="s">
        <v>485</v>
      </c>
      <c r="G434" s="83" t="s">
        <v>486</v>
      </c>
      <c r="H434" s="83" t="s">
        <v>2839</v>
      </c>
      <c r="I434" s="83" t="s">
        <v>2908</v>
      </c>
      <c r="J434" s="92" t="s">
        <v>2812</v>
      </c>
      <c r="K434" s="90" t="s">
        <v>2813</v>
      </c>
      <c r="L434" s="87">
        <v>1436560.24</v>
      </c>
      <c r="M434" s="87">
        <v>4000000</v>
      </c>
      <c r="N434" s="87">
        <v>1333333.3333333335</v>
      </c>
      <c r="O434" s="87">
        <v>1010373.63</v>
      </c>
      <c r="P434" s="87">
        <v>-322959.70333333337</v>
      </c>
      <c r="Q434" s="84">
        <v>-24.221977750000001</v>
      </c>
      <c r="R434" s="83" t="s">
        <v>2909</v>
      </c>
    </row>
    <row r="435" spans="1:18" ht="18" hidden="1" customHeight="1">
      <c r="A435" s="82">
        <v>44227</v>
      </c>
      <c r="B435" s="83" t="s">
        <v>2907</v>
      </c>
      <c r="C435" s="84">
        <v>4</v>
      </c>
      <c r="D435" s="83" t="s">
        <v>16</v>
      </c>
      <c r="E435" s="83" t="s">
        <v>2019</v>
      </c>
      <c r="F435" s="83" t="s">
        <v>485</v>
      </c>
      <c r="G435" s="83" t="s">
        <v>486</v>
      </c>
      <c r="H435" s="83" t="s">
        <v>2839</v>
      </c>
      <c r="I435" s="83" t="s">
        <v>2908</v>
      </c>
      <c r="J435" s="92" t="s">
        <v>2814</v>
      </c>
      <c r="K435" s="90" t="s">
        <v>2815</v>
      </c>
      <c r="L435" s="87">
        <v>676716.28</v>
      </c>
      <c r="M435" s="87">
        <v>1400000</v>
      </c>
      <c r="N435" s="87">
        <v>466666.66666666669</v>
      </c>
      <c r="O435" s="87">
        <v>566279.74</v>
      </c>
      <c r="P435" s="87">
        <v>99613.073333333348</v>
      </c>
      <c r="Q435" s="84">
        <v>21.345658571428569</v>
      </c>
      <c r="R435" s="83" t="s">
        <v>2910</v>
      </c>
    </row>
    <row r="436" spans="1:18" ht="18" hidden="1" customHeight="1">
      <c r="A436" s="82">
        <v>44227</v>
      </c>
      <c r="B436" s="83" t="s">
        <v>2907</v>
      </c>
      <c r="C436" s="84">
        <v>4</v>
      </c>
      <c r="D436" s="83" t="s">
        <v>16</v>
      </c>
      <c r="E436" s="83" t="s">
        <v>2019</v>
      </c>
      <c r="F436" s="83" t="s">
        <v>485</v>
      </c>
      <c r="G436" s="83" t="s">
        <v>486</v>
      </c>
      <c r="H436" s="83" t="s">
        <v>2839</v>
      </c>
      <c r="I436" s="83" t="s">
        <v>2908</v>
      </c>
      <c r="J436" s="92" t="s">
        <v>2816</v>
      </c>
      <c r="K436" s="90" t="s">
        <v>2817</v>
      </c>
      <c r="L436" s="87">
        <v>121694.93</v>
      </c>
      <c r="M436" s="87">
        <v>380000</v>
      </c>
      <c r="N436" s="87">
        <v>126666.66666666669</v>
      </c>
      <c r="O436" s="87">
        <v>42480</v>
      </c>
      <c r="P436" s="87">
        <v>-84186.666666666672</v>
      </c>
      <c r="Q436" s="84">
        <v>-66.463157894736838</v>
      </c>
      <c r="R436" s="83" t="s">
        <v>2909</v>
      </c>
    </row>
    <row r="437" spans="1:18" ht="18" hidden="1" customHeight="1">
      <c r="A437" s="82">
        <v>44227</v>
      </c>
      <c r="B437" s="83" t="s">
        <v>2907</v>
      </c>
      <c r="C437" s="84">
        <v>4</v>
      </c>
      <c r="D437" s="83" t="s">
        <v>16</v>
      </c>
      <c r="E437" s="83" t="s">
        <v>2019</v>
      </c>
      <c r="F437" s="83" t="s">
        <v>485</v>
      </c>
      <c r="G437" s="83" t="s">
        <v>486</v>
      </c>
      <c r="H437" s="83" t="s">
        <v>2839</v>
      </c>
      <c r="I437" s="83" t="s">
        <v>2908</v>
      </c>
      <c r="J437" s="92" t="s">
        <v>2818</v>
      </c>
      <c r="K437" s="90" t="s">
        <v>2819</v>
      </c>
      <c r="L437" s="87">
        <v>642110.87</v>
      </c>
      <c r="M437" s="87">
        <v>1700000</v>
      </c>
      <c r="N437" s="87">
        <v>566666.66666666674</v>
      </c>
      <c r="O437" s="87">
        <v>595160.56999999995</v>
      </c>
      <c r="P437" s="87">
        <v>28493.903333333335</v>
      </c>
      <c r="Q437" s="84">
        <v>5.028335882352942</v>
      </c>
      <c r="R437" s="83" t="s">
        <v>2910</v>
      </c>
    </row>
    <row r="438" spans="1:18" ht="18" hidden="1" customHeight="1">
      <c r="A438" s="82">
        <v>44227</v>
      </c>
      <c r="B438" s="83" t="s">
        <v>2907</v>
      </c>
      <c r="C438" s="84">
        <v>4</v>
      </c>
      <c r="D438" s="83" t="s">
        <v>16</v>
      </c>
      <c r="E438" s="83" t="s">
        <v>2019</v>
      </c>
      <c r="F438" s="83" t="s">
        <v>485</v>
      </c>
      <c r="G438" s="83" t="s">
        <v>486</v>
      </c>
      <c r="H438" s="83" t="s">
        <v>2839</v>
      </c>
      <c r="I438" s="83" t="s">
        <v>2908</v>
      </c>
      <c r="J438" s="92" t="s">
        <v>2820</v>
      </c>
      <c r="K438" s="90" t="s">
        <v>2821</v>
      </c>
      <c r="L438" s="87">
        <v>7865691.8099999996</v>
      </c>
      <c r="M438" s="87">
        <v>21100000</v>
      </c>
      <c r="N438" s="87">
        <v>7033333.333333333</v>
      </c>
      <c r="O438" s="87">
        <v>5923735.0999999996</v>
      </c>
      <c r="P438" s="87">
        <v>-1109598.2333333334</v>
      </c>
      <c r="Q438" s="84">
        <v>-15.776278199052131</v>
      </c>
      <c r="R438" s="83" t="s">
        <v>2909</v>
      </c>
    </row>
    <row r="439" spans="1:18" ht="18" hidden="1" customHeight="1">
      <c r="A439" s="82">
        <v>44227</v>
      </c>
      <c r="B439" s="83" t="s">
        <v>2907</v>
      </c>
      <c r="C439" s="84">
        <v>4</v>
      </c>
      <c r="D439" s="83" t="s">
        <v>16</v>
      </c>
      <c r="E439" s="83" t="s">
        <v>2019</v>
      </c>
      <c r="F439" s="83" t="s">
        <v>485</v>
      </c>
      <c r="G439" s="83" t="s">
        <v>486</v>
      </c>
      <c r="H439" s="83" t="s">
        <v>2839</v>
      </c>
      <c r="I439" s="83" t="s">
        <v>2908</v>
      </c>
      <c r="J439" s="92" t="s">
        <v>2822</v>
      </c>
      <c r="K439" s="90" t="s">
        <v>2846</v>
      </c>
      <c r="L439" s="87">
        <v>1851039.66</v>
      </c>
      <c r="M439" s="87">
        <v>4690000</v>
      </c>
      <c r="N439" s="87">
        <v>1563333.3333333333</v>
      </c>
      <c r="O439" s="87">
        <v>1544607</v>
      </c>
      <c r="P439" s="87">
        <v>-18726.333333333332</v>
      </c>
      <c r="Q439" s="84">
        <v>-1.1978464818763326</v>
      </c>
      <c r="R439" s="83" t="s">
        <v>2909</v>
      </c>
    </row>
    <row r="440" spans="1:18" ht="18" hidden="1" customHeight="1">
      <c r="A440" s="82">
        <v>44227</v>
      </c>
      <c r="B440" s="83" t="s">
        <v>2907</v>
      </c>
      <c r="C440" s="84">
        <v>4</v>
      </c>
      <c r="D440" s="83" t="s">
        <v>16</v>
      </c>
      <c r="E440" s="83" t="s">
        <v>2019</v>
      </c>
      <c r="F440" s="83" t="s">
        <v>485</v>
      </c>
      <c r="G440" s="83" t="s">
        <v>486</v>
      </c>
      <c r="H440" s="83" t="s">
        <v>2839</v>
      </c>
      <c r="I440" s="83" t="s">
        <v>2908</v>
      </c>
      <c r="J440" s="92" t="s">
        <v>2823</v>
      </c>
      <c r="K440" s="90" t="s">
        <v>2824</v>
      </c>
      <c r="L440" s="87">
        <v>3982042.92</v>
      </c>
      <c r="M440" s="87">
        <v>9610000</v>
      </c>
      <c r="N440" s="87">
        <v>3203333.333333333</v>
      </c>
      <c r="O440" s="87">
        <v>2796920.42</v>
      </c>
      <c r="P440" s="87">
        <v>-406412.91333333333</v>
      </c>
      <c r="Q440" s="84">
        <v>-12.687187721123829</v>
      </c>
      <c r="R440" s="83" t="s">
        <v>2909</v>
      </c>
    </row>
    <row r="441" spans="1:18" ht="18" hidden="1" customHeight="1">
      <c r="A441" s="82">
        <v>44227</v>
      </c>
      <c r="B441" s="83" t="s">
        <v>2907</v>
      </c>
      <c r="C441" s="84">
        <v>4</v>
      </c>
      <c r="D441" s="83" t="s">
        <v>16</v>
      </c>
      <c r="E441" s="83" t="s">
        <v>2019</v>
      </c>
      <c r="F441" s="83" t="s">
        <v>485</v>
      </c>
      <c r="G441" s="83" t="s">
        <v>486</v>
      </c>
      <c r="H441" s="83" t="s">
        <v>2839</v>
      </c>
      <c r="I441" s="83" t="s">
        <v>2908</v>
      </c>
      <c r="J441" s="92" t="s">
        <v>2825</v>
      </c>
      <c r="K441" s="90" t="s">
        <v>2826</v>
      </c>
      <c r="L441" s="87">
        <v>376093.28</v>
      </c>
      <c r="M441" s="87">
        <v>1135000</v>
      </c>
      <c r="N441" s="87">
        <v>378333.33333333337</v>
      </c>
      <c r="O441" s="87">
        <v>345867</v>
      </c>
      <c r="P441" s="87">
        <v>-32466.333333333336</v>
      </c>
      <c r="Q441" s="84">
        <v>-8.5814096916299558</v>
      </c>
      <c r="R441" s="83" t="s">
        <v>2909</v>
      </c>
    </row>
    <row r="442" spans="1:18" ht="18" hidden="1" customHeight="1">
      <c r="A442" s="82">
        <v>44227</v>
      </c>
      <c r="B442" s="83" t="s">
        <v>2907</v>
      </c>
      <c r="C442" s="84">
        <v>4</v>
      </c>
      <c r="D442" s="83" t="s">
        <v>16</v>
      </c>
      <c r="E442" s="83" t="s">
        <v>2019</v>
      </c>
      <c r="F442" s="83" t="s">
        <v>485</v>
      </c>
      <c r="G442" s="83" t="s">
        <v>486</v>
      </c>
      <c r="H442" s="83" t="s">
        <v>2839</v>
      </c>
      <c r="I442" s="83" t="s">
        <v>2908</v>
      </c>
      <c r="J442" s="92" t="s">
        <v>2827</v>
      </c>
      <c r="K442" s="90" t="s">
        <v>2828</v>
      </c>
      <c r="L442" s="87">
        <v>1238032.47</v>
      </c>
      <c r="M442" s="87">
        <v>2560300</v>
      </c>
      <c r="N442" s="87">
        <v>853433.33333333337</v>
      </c>
      <c r="O442" s="87">
        <v>1134834.0900000001</v>
      </c>
      <c r="P442" s="87">
        <v>281400.75666666665</v>
      </c>
      <c r="Q442" s="84">
        <v>32.972787173378123</v>
      </c>
      <c r="R442" s="83" t="s">
        <v>2910</v>
      </c>
    </row>
    <row r="443" spans="1:18" ht="18" hidden="1" customHeight="1">
      <c r="A443" s="82">
        <v>44227</v>
      </c>
      <c r="B443" s="83" t="s">
        <v>2907</v>
      </c>
      <c r="C443" s="84">
        <v>4</v>
      </c>
      <c r="D443" s="83" t="s">
        <v>16</v>
      </c>
      <c r="E443" s="83" t="s">
        <v>2019</v>
      </c>
      <c r="F443" s="83" t="s">
        <v>485</v>
      </c>
      <c r="G443" s="83" t="s">
        <v>486</v>
      </c>
      <c r="H443" s="83" t="s">
        <v>2839</v>
      </c>
      <c r="I443" s="83" t="s">
        <v>2908</v>
      </c>
      <c r="J443" s="92" t="s">
        <v>2829</v>
      </c>
      <c r="K443" s="90" t="s">
        <v>2830</v>
      </c>
      <c r="L443" s="87">
        <v>748955.54</v>
      </c>
      <c r="M443" s="87">
        <v>1847000</v>
      </c>
      <c r="N443" s="87">
        <v>615666.66666666674</v>
      </c>
      <c r="O443" s="87">
        <v>530969.86</v>
      </c>
      <c r="P443" s="87">
        <v>-84696.806666666671</v>
      </c>
      <c r="Q443" s="84">
        <v>-13.756925825663236</v>
      </c>
      <c r="R443" s="83" t="s">
        <v>2909</v>
      </c>
    </row>
    <row r="444" spans="1:18" ht="18" hidden="1" customHeight="1">
      <c r="A444" s="82">
        <v>44227</v>
      </c>
      <c r="B444" s="83" t="s">
        <v>2907</v>
      </c>
      <c r="C444" s="84">
        <v>4</v>
      </c>
      <c r="D444" s="83" t="s">
        <v>16</v>
      </c>
      <c r="E444" s="83" t="s">
        <v>2019</v>
      </c>
      <c r="F444" s="83" t="s">
        <v>485</v>
      </c>
      <c r="G444" s="83" t="s">
        <v>486</v>
      </c>
      <c r="H444" s="83" t="s">
        <v>2839</v>
      </c>
      <c r="I444" s="83" t="s">
        <v>2908</v>
      </c>
      <c r="J444" s="92" t="s">
        <v>2831</v>
      </c>
      <c r="K444" s="90" t="s">
        <v>2832</v>
      </c>
      <c r="L444" s="87">
        <v>962552.38</v>
      </c>
      <c r="M444" s="87">
        <v>1840000</v>
      </c>
      <c r="N444" s="87">
        <v>613333.33333333337</v>
      </c>
      <c r="O444" s="87">
        <v>608885.87</v>
      </c>
      <c r="P444" s="87">
        <v>-4447.4633333333331</v>
      </c>
      <c r="Q444" s="84">
        <v>-0.72512989130434791</v>
      </c>
      <c r="R444" s="83" t="s">
        <v>2909</v>
      </c>
    </row>
    <row r="445" spans="1:18" ht="18" hidden="1" customHeight="1">
      <c r="A445" s="82">
        <v>44227</v>
      </c>
      <c r="B445" s="83" t="s">
        <v>2907</v>
      </c>
      <c r="C445" s="84">
        <v>4</v>
      </c>
      <c r="D445" s="83" t="s">
        <v>16</v>
      </c>
      <c r="E445" s="83" t="s">
        <v>2019</v>
      </c>
      <c r="F445" s="83" t="s">
        <v>485</v>
      </c>
      <c r="G445" s="83" t="s">
        <v>486</v>
      </c>
      <c r="H445" s="83" t="s">
        <v>2839</v>
      </c>
      <c r="I445" s="83" t="s">
        <v>2908</v>
      </c>
      <c r="J445" s="92" t="s">
        <v>2833</v>
      </c>
      <c r="K445" s="90" t="s">
        <v>2834</v>
      </c>
      <c r="L445" s="87">
        <v>1835608.73</v>
      </c>
      <c r="M445" s="87">
        <v>4563770.2699999996</v>
      </c>
      <c r="N445" s="87">
        <v>1521256.7566666666</v>
      </c>
      <c r="O445" s="87">
        <v>2488751.2199999997</v>
      </c>
      <c r="P445" s="87">
        <v>967494.46333333338</v>
      </c>
      <c r="Q445" s="84">
        <v>63.598367540090926</v>
      </c>
      <c r="R445" s="83" t="s">
        <v>2910</v>
      </c>
    </row>
    <row r="446" spans="1:18" ht="18" hidden="1" customHeight="1">
      <c r="A446" s="82">
        <v>44227</v>
      </c>
      <c r="B446" s="83" t="s">
        <v>2907</v>
      </c>
      <c r="C446" s="84">
        <v>4</v>
      </c>
      <c r="D446" s="83" t="s">
        <v>16</v>
      </c>
      <c r="E446" s="83" t="s">
        <v>2019</v>
      </c>
      <c r="F446" s="83" t="s">
        <v>485</v>
      </c>
      <c r="G446" s="83" t="s">
        <v>486</v>
      </c>
      <c r="H446" s="83" t="s">
        <v>2839</v>
      </c>
      <c r="I446" s="83" t="s">
        <v>2908</v>
      </c>
      <c r="J446" s="92" t="s">
        <v>2835</v>
      </c>
      <c r="K446" s="90" t="s">
        <v>2836</v>
      </c>
      <c r="L446" s="87">
        <v>0</v>
      </c>
      <c r="M446" s="87">
        <v>0</v>
      </c>
      <c r="N446" s="87">
        <v>0</v>
      </c>
      <c r="O446" s="87">
        <v>0</v>
      </c>
      <c r="P446" s="87">
        <v>0</v>
      </c>
      <c r="Q446" s="85"/>
      <c r="R446" s="83" t="s">
        <v>2910</v>
      </c>
    </row>
    <row r="447" spans="1:18" ht="18" hidden="1" customHeight="1">
      <c r="A447" s="82">
        <v>44227</v>
      </c>
      <c r="B447" s="83" t="s">
        <v>2907</v>
      </c>
      <c r="C447" s="84">
        <v>4</v>
      </c>
      <c r="D447" s="83" t="s">
        <v>16</v>
      </c>
      <c r="E447" s="83" t="s">
        <v>2019</v>
      </c>
      <c r="F447" s="83" t="s">
        <v>485</v>
      </c>
      <c r="G447" s="83" t="s">
        <v>486</v>
      </c>
      <c r="H447" s="83" t="s">
        <v>2839</v>
      </c>
      <c r="I447" s="83" t="s">
        <v>2908</v>
      </c>
      <c r="J447" s="92" t="s">
        <v>2837</v>
      </c>
      <c r="K447" s="90" t="s">
        <v>2838</v>
      </c>
      <c r="L447" s="87">
        <v>1030473.07</v>
      </c>
      <c r="M447" s="87">
        <v>1570000</v>
      </c>
      <c r="N447" s="87">
        <v>523333.33333333343</v>
      </c>
      <c r="O447" s="87">
        <v>205568.75</v>
      </c>
      <c r="P447" s="87">
        <v>-317764.58333333337</v>
      </c>
      <c r="Q447" s="84">
        <v>-60.719347133757964</v>
      </c>
      <c r="R447" s="83" t="s">
        <v>2909</v>
      </c>
    </row>
    <row r="448" spans="1:18" ht="18" hidden="1" customHeight="1">
      <c r="A448" s="82">
        <v>44227</v>
      </c>
      <c r="B448" s="83" t="s">
        <v>2907</v>
      </c>
      <c r="C448" s="84">
        <v>4</v>
      </c>
      <c r="D448" s="83" t="s">
        <v>16</v>
      </c>
      <c r="E448" s="83" t="s">
        <v>2019</v>
      </c>
      <c r="F448" s="83" t="s">
        <v>485</v>
      </c>
      <c r="G448" s="83" t="s">
        <v>486</v>
      </c>
      <c r="H448" s="83" t="s">
        <v>2839</v>
      </c>
      <c r="I448" s="83" t="s">
        <v>2908</v>
      </c>
      <c r="J448" s="92" t="s">
        <v>2872</v>
      </c>
      <c r="K448" s="90" t="s">
        <v>2873</v>
      </c>
      <c r="L448" s="87">
        <v>0</v>
      </c>
      <c r="M448" s="87">
        <v>0</v>
      </c>
      <c r="N448" s="87">
        <v>0</v>
      </c>
      <c r="O448" s="87">
        <v>0</v>
      </c>
      <c r="P448" s="87">
        <v>0</v>
      </c>
      <c r="Q448" s="85"/>
      <c r="R448" s="83" t="s">
        <v>2910</v>
      </c>
    </row>
    <row r="449" spans="1:18" ht="18" hidden="1" customHeight="1">
      <c r="A449" s="82">
        <v>44227</v>
      </c>
      <c r="B449" s="83" t="s">
        <v>2907</v>
      </c>
      <c r="C449" s="84">
        <v>4</v>
      </c>
      <c r="D449" s="83" t="s">
        <v>16</v>
      </c>
      <c r="E449" s="83" t="s">
        <v>2019</v>
      </c>
      <c r="F449" s="83" t="s">
        <v>485</v>
      </c>
      <c r="G449" s="83" t="s">
        <v>486</v>
      </c>
      <c r="H449" s="83" t="s">
        <v>2911</v>
      </c>
      <c r="I449" s="83" t="s">
        <v>1944</v>
      </c>
      <c r="J449" s="96" t="s">
        <v>2852</v>
      </c>
      <c r="K449" s="90" t="s">
        <v>2912</v>
      </c>
      <c r="L449" s="87">
        <v>-5238119.3</v>
      </c>
      <c r="M449" s="87">
        <v>-5238119.3</v>
      </c>
      <c r="N449" s="87">
        <v>-1746039.7666666666</v>
      </c>
      <c r="O449" s="87">
        <v>7842480.9500000011</v>
      </c>
      <c r="P449" s="87">
        <v>9588520.7166666668</v>
      </c>
      <c r="Q449" s="84">
        <v>-549.15820932142572</v>
      </c>
      <c r="R449" s="83" t="s">
        <v>2909</v>
      </c>
    </row>
    <row r="450" spans="1:18" ht="18" hidden="1" customHeight="1">
      <c r="A450" s="82">
        <v>44227</v>
      </c>
      <c r="B450" s="83" t="s">
        <v>2907</v>
      </c>
      <c r="C450" s="84">
        <v>4</v>
      </c>
      <c r="D450" s="83" t="s">
        <v>16</v>
      </c>
      <c r="E450" s="83" t="s">
        <v>2019</v>
      </c>
      <c r="F450" s="83" t="s">
        <v>485</v>
      </c>
      <c r="G450" s="83" t="s">
        <v>486</v>
      </c>
      <c r="H450" s="83" t="s">
        <v>2913</v>
      </c>
      <c r="I450" s="83" t="s">
        <v>1944</v>
      </c>
      <c r="J450" s="96" t="s">
        <v>2853</v>
      </c>
      <c r="K450" s="90" t="s">
        <v>2914</v>
      </c>
      <c r="L450" s="87">
        <v>5380700.8700000001</v>
      </c>
      <c r="M450" s="87">
        <v>5380700.8700000001</v>
      </c>
      <c r="N450" s="87">
        <v>1793566.9566666668</v>
      </c>
      <c r="O450" s="87">
        <v>15771619.630000001</v>
      </c>
      <c r="P450" s="87">
        <v>13978052.673333334</v>
      </c>
      <c r="Q450" s="84">
        <v>779.34378872096636</v>
      </c>
      <c r="R450" s="83" t="s">
        <v>2909</v>
      </c>
    </row>
    <row r="451" spans="1:18" ht="18" hidden="1" customHeight="1">
      <c r="A451" s="82">
        <v>44227</v>
      </c>
      <c r="B451" s="83" t="s">
        <v>2907</v>
      </c>
      <c r="C451" s="84">
        <v>4</v>
      </c>
      <c r="D451" s="83" t="s">
        <v>16</v>
      </c>
      <c r="E451" s="83" t="s">
        <v>2019</v>
      </c>
      <c r="F451" s="83" t="s">
        <v>485</v>
      </c>
      <c r="G451" s="83" t="s">
        <v>486</v>
      </c>
      <c r="H451" s="83" t="s">
        <v>2913</v>
      </c>
      <c r="I451" s="83" t="s">
        <v>1944</v>
      </c>
      <c r="J451" s="96" t="s">
        <v>2854</v>
      </c>
      <c r="K451" s="90" t="s">
        <v>2915</v>
      </c>
      <c r="L451" s="87">
        <v>15987411.220000001</v>
      </c>
      <c r="M451" s="87">
        <v>-15987411.220000001</v>
      </c>
      <c r="N451" s="87">
        <v>-5329137.0733333342</v>
      </c>
      <c r="O451" s="87">
        <v>-14953342.540000001</v>
      </c>
      <c r="P451" s="87">
        <v>-9624205.4666666668</v>
      </c>
      <c r="Q451" s="84">
        <v>180.59594516391002</v>
      </c>
      <c r="R451" s="83" t="s">
        <v>2909</v>
      </c>
    </row>
    <row r="452" spans="1:18" ht="18" customHeight="1">
      <c r="A452" s="82">
        <v>44227</v>
      </c>
      <c r="B452" s="83" t="s">
        <v>2907</v>
      </c>
      <c r="C452" s="84">
        <v>4</v>
      </c>
      <c r="D452" s="83" t="s">
        <v>16</v>
      </c>
      <c r="E452" s="83" t="s">
        <v>2019</v>
      </c>
      <c r="F452" s="83" t="s">
        <v>487</v>
      </c>
      <c r="G452" s="83" t="s">
        <v>488</v>
      </c>
      <c r="H452" s="83" t="s">
        <v>2811</v>
      </c>
      <c r="I452" s="83" t="s">
        <v>2908</v>
      </c>
      <c r="J452" s="96" t="s">
        <v>2790</v>
      </c>
      <c r="K452" s="90" t="s">
        <v>2791</v>
      </c>
      <c r="L452" s="87">
        <v>7794554.9699999997</v>
      </c>
      <c r="M452" s="87">
        <v>21000000</v>
      </c>
      <c r="N452" s="87">
        <v>7000000</v>
      </c>
      <c r="O452" s="87">
        <v>9544477.2699999958</v>
      </c>
      <c r="P452" s="87">
        <v>2544477.27</v>
      </c>
      <c r="Q452" s="84">
        <v>36.349675285714284</v>
      </c>
      <c r="R452" s="83" t="s">
        <v>2909</v>
      </c>
    </row>
    <row r="453" spans="1:18" ht="18" customHeight="1">
      <c r="A453" s="82">
        <v>44227</v>
      </c>
      <c r="B453" s="83" t="s">
        <v>2907</v>
      </c>
      <c r="C453" s="84">
        <v>4</v>
      </c>
      <c r="D453" s="83" t="s">
        <v>16</v>
      </c>
      <c r="E453" s="83" t="s">
        <v>2019</v>
      </c>
      <c r="F453" s="83" t="s">
        <v>487</v>
      </c>
      <c r="G453" s="83" t="s">
        <v>488</v>
      </c>
      <c r="H453" s="83" t="s">
        <v>2811</v>
      </c>
      <c r="I453" s="83" t="s">
        <v>2908</v>
      </c>
      <c r="J453" s="96" t="s">
        <v>2792</v>
      </c>
      <c r="K453" s="90" t="s">
        <v>2793</v>
      </c>
      <c r="L453" s="87">
        <v>10526.15</v>
      </c>
      <c r="M453" s="87">
        <v>20000</v>
      </c>
      <c r="N453" s="87">
        <v>6666.6666666666661</v>
      </c>
      <c r="O453" s="87">
        <v>24750</v>
      </c>
      <c r="P453" s="87">
        <v>18083.333333333332</v>
      </c>
      <c r="Q453" s="84">
        <v>271.25</v>
      </c>
      <c r="R453" s="83" t="s">
        <v>2909</v>
      </c>
    </row>
    <row r="454" spans="1:18" ht="18" customHeight="1">
      <c r="A454" s="82">
        <v>44227</v>
      </c>
      <c r="B454" s="83" t="s">
        <v>2907</v>
      </c>
      <c r="C454" s="84">
        <v>4</v>
      </c>
      <c r="D454" s="83" t="s">
        <v>16</v>
      </c>
      <c r="E454" s="83" t="s">
        <v>2019</v>
      </c>
      <c r="F454" s="83" t="s">
        <v>487</v>
      </c>
      <c r="G454" s="83" t="s">
        <v>488</v>
      </c>
      <c r="H454" s="83" t="s">
        <v>2811</v>
      </c>
      <c r="I454" s="83" t="s">
        <v>2908</v>
      </c>
      <c r="J454" s="96" t="s">
        <v>2794</v>
      </c>
      <c r="K454" s="90" t="s">
        <v>2795</v>
      </c>
      <c r="L454" s="87">
        <v>12409.5</v>
      </c>
      <c r="M454" s="87">
        <v>30000</v>
      </c>
      <c r="N454" s="87">
        <v>10000</v>
      </c>
      <c r="O454" s="87">
        <v>0</v>
      </c>
      <c r="P454" s="87">
        <v>-10000</v>
      </c>
      <c r="Q454" s="84">
        <v>-100</v>
      </c>
      <c r="R454" s="83" t="s">
        <v>2910</v>
      </c>
    </row>
    <row r="455" spans="1:18" ht="18" customHeight="1">
      <c r="A455" s="82">
        <v>44227</v>
      </c>
      <c r="B455" s="83" t="s">
        <v>2907</v>
      </c>
      <c r="C455" s="84">
        <v>4</v>
      </c>
      <c r="D455" s="83" t="s">
        <v>16</v>
      </c>
      <c r="E455" s="83" t="s">
        <v>2019</v>
      </c>
      <c r="F455" s="83" t="s">
        <v>487</v>
      </c>
      <c r="G455" s="83" t="s">
        <v>488</v>
      </c>
      <c r="H455" s="83" t="s">
        <v>2811</v>
      </c>
      <c r="I455" s="83" t="s">
        <v>2908</v>
      </c>
      <c r="J455" s="96" t="s">
        <v>2865</v>
      </c>
      <c r="K455" s="90" t="s">
        <v>2796</v>
      </c>
      <c r="L455" s="87">
        <v>193268.3</v>
      </c>
      <c r="M455" s="87">
        <v>500000</v>
      </c>
      <c r="N455" s="87">
        <v>166666.66666666669</v>
      </c>
      <c r="O455" s="87">
        <v>156083.99000000002</v>
      </c>
      <c r="P455" s="87">
        <v>-10582.676666666668</v>
      </c>
      <c r="Q455" s="84">
        <v>-6.3496059999999996</v>
      </c>
      <c r="R455" s="83" t="s">
        <v>2910</v>
      </c>
    </row>
    <row r="456" spans="1:18" ht="18" customHeight="1">
      <c r="A456" s="82">
        <v>44227</v>
      </c>
      <c r="B456" s="83" t="s">
        <v>2907</v>
      </c>
      <c r="C456" s="84">
        <v>4</v>
      </c>
      <c r="D456" s="83" t="s">
        <v>16</v>
      </c>
      <c r="E456" s="83" t="s">
        <v>2019</v>
      </c>
      <c r="F456" s="83" t="s">
        <v>487</v>
      </c>
      <c r="G456" s="83" t="s">
        <v>488</v>
      </c>
      <c r="H456" s="83" t="s">
        <v>2811</v>
      </c>
      <c r="I456" s="83" t="s">
        <v>2908</v>
      </c>
      <c r="J456" s="96" t="s">
        <v>2797</v>
      </c>
      <c r="K456" s="90" t="s">
        <v>2798</v>
      </c>
      <c r="L456" s="87">
        <v>1743317.44</v>
      </c>
      <c r="M456" s="87">
        <v>5000000</v>
      </c>
      <c r="N456" s="87">
        <v>1666666.6666666667</v>
      </c>
      <c r="O456" s="87">
        <v>1394795.88</v>
      </c>
      <c r="P456" s="87">
        <v>-271870.78666666668</v>
      </c>
      <c r="Q456" s="84">
        <v>-16.312247200000002</v>
      </c>
      <c r="R456" s="83" t="s">
        <v>2910</v>
      </c>
    </row>
    <row r="457" spans="1:18" ht="18" customHeight="1">
      <c r="A457" s="82">
        <v>44227</v>
      </c>
      <c r="B457" s="83" t="s">
        <v>2907</v>
      </c>
      <c r="C457" s="84">
        <v>4</v>
      </c>
      <c r="D457" s="83" t="s">
        <v>16</v>
      </c>
      <c r="E457" s="83" t="s">
        <v>2019</v>
      </c>
      <c r="F457" s="83" t="s">
        <v>487</v>
      </c>
      <c r="G457" s="83" t="s">
        <v>488</v>
      </c>
      <c r="H457" s="83" t="s">
        <v>2811</v>
      </c>
      <c r="I457" s="83" t="s">
        <v>2908</v>
      </c>
      <c r="J457" s="96" t="s">
        <v>2799</v>
      </c>
      <c r="K457" s="90" t="s">
        <v>2800</v>
      </c>
      <c r="L457" s="87">
        <v>429650.28</v>
      </c>
      <c r="M457" s="87">
        <v>1100000</v>
      </c>
      <c r="N457" s="87">
        <v>366666.66666666669</v>
      </c>
      <c r="O457" s="87">
        <v>415294.45</v>
      </c>
      <c r="P457" s="87">
        <v>48627.78333333334</v>
      </c>
      <c r="Q457" s="84">
        <v>13.262122727272727</v>
      </c>
      <c r="R457" s="83" t="s">
        <v>2909</v>
      </c>
    </row>
    <row r="458" spans="1:18" ht="18" customHeight="1">
      <c r="A458" s="82">
        <v>44227</v>
      </c>
      <c r="B458" s="83" t="s">
        <v>2907</v>
      </c>
      <c r="C458" s="84">
        <v>4</v>
      </c>
      <c r="D458" s="83" t="s">
        <v>16</v>
      </c>
      <c r="E458" s="83" t="s">
        <v>2019</v>
      </c>
      <c r="F458" s="83" t="s">
        <v>487</v>
      </c>
      <c r="G458" s="83" t="s">
        <v>488</v>
      </c>
      <c r="H458" s="83" t="s">
        <v>2811</v>
      </c>
      <c r="I458" s="83" t="s">
        <v>2908</v>
      </c>
      <c r="J458" s="96" t="s">
        <v>2801</v>
      </c>
      <c r="K458" s="90" t="s">
        <v>2802</v>
      </c>
      <c r="L458" s="87">
        <v>2690.31</v>
      </c>
      <c r="M458" s="87">
        <v>5000</v>
      </c>
      <c r="N458" s="87">
        <v>1666.6666666666665</v>
      </c>
      <c r="O458" s="87">
        <v>0</v>
      </c>
      <c r="P458" s="87">
        <v>-1666.6666666666665</v>
      </c>
      <c r="Q458" s="84">
        <v>-100</v>
      </c>
      <c r="R458" s="83" t="s">
        <v>2910</v>
      </c>
    </row>
    <row r="459" spans="1:18" ht="18" customHeight="1">
      <c r="A459" s="82">
        <v>44227</v>
      </c>
      <c r="B459" s="83" t="s">
        <v>2907</v>
      </c>
      <c r="C459" s="84">
        <v>4</v>
      </c>
      <c r="D459" s="83" t="s">
        <v>16</v>
      </c>
      <c r="E459" s="83" t="s">
        <v>2019</v>
      </c>
      <c r="F459" s="83" t="s">
        <v>487</v>
      </c>
      <c r="G459" s="83" t="s">
        <v>488</v>
      </c>
      <c r="H459" s="83" t="s">
        <v>2811</v>
      </c>
      <c r="I459" s="83" t="s">
        <v>2908</v>
      </c>
      <c r="J459" s="96" t="s">
        <v>2803</v>
      </c>
      <c r="K459" s="90" t="s">
        <v>2804</v>
      </c>
      <c r="L459" s="87">
        <v>831402.44</v>
      </c>
      <c r="M459" s="87">
        <v>2200000</v>
      </c>
      <c r="N459" s="87">
        <v>733333.33333333337</v>
      </c>
      <c r="O459" s="87">
        <v>671273.45</v>
      </c>
      <c r="P459" s="87">
        <v>-62059.883333333339</v>
      </c>
      <c r="Q459" s="84">
        <v>-8.4627113636363624</v>
      </c>
      <c r="R459" s="83" t="s">
        <v>2910</v>
      </c>
    </row>
    <row r="460" spans="1:18" ht="18" customHeight="1">
      <c r="A460" s="82">
        <v>44227</v>
      </c>
      <c r="B460" s="83" t="s">
        <v>2907</v>
      </c>
      <c r="C460" s="84">
        <v>4</v>
      </c>
      <c r="D460" s="83" t="s">
        <v>16</v>
      </c>
      <c r="E460" s="83" t="s">
        <v>2019</v>
      </c>
      <c r="F460" s="83" t="s">
        <v>487</v>
      </c>
      <c r="G460" s="83" t="s">
        <v>488</v>
      </c>
      <c r="H460" s="83" t="s">
        <v>2811</v>
      </c>
      <c r="I460" s="83" t="s">
        <v>2908</v>
      </c>
      <c r="J460" s="96" t="s">
        <v>2805</v>
      </c>
      <c r="K460" s="90" t="s">
        <v>2806</v>
      </c>
      <c r="L460" s="87">
        <v>9193159.5600000005</v>
      </c>
      <c r="M460" s="87">
        <v>27690000</v>
      </c>
      <c r="N460" s="87">
        <v>9230000</v>
      </c>
      <c r="O460" s="87">
        <v>9156947.3300000001</v>
      </c>
      <c r="P460" s="87">
        <v>-73052.67</v>
      </c>
      <c r="Q460" s="84">
        <v>-0.79146988082340197</v>
      </c>
      <c r="R460" s="83" t="s">
        <v>2910</v>
      </c>
    </row>
    <row r="461" spans="1:18" ht="18" customHeight="1">
      <c r="A461" s="82">
        <v>44227</v>
      </c>
      <c r="B461" s="83" t="s">
        <v>2907</v>
      </c>
      <c r="C461" s="84">
        <v>4</v>
      </c>
      <c r="D461" s="83" t="s">
        <v>16</v>
      </c>
      <c r="E461" s="83" t="s">
        <v>2019</v>
      </c>
      <c r="F461" s="83" t="s">
        <v>487</v>
      </c>
      <c r="G461" s="83" t="s">
        <v>488</v>
      </c>
      <c r="H461" s="83" t="s">
        <v>2811</v>
      </c>
      <c r="I461" s="83" t="s">
        <v>2908</v>
      </c>
      <c r="J461" s="96" t="s">
        <v>2807</v>
      </c>
      <c r="K461" s="90" t="s">
        <v>2808</v>
      </c>
      <c r="L461" s="87">
        <v>1664563.47</v>
      </c>
      <c r="M461" s="87">
        <v>4200000</v>
      </c>
      <c r="N461" s="87">
        <v>1400000</v>
      </c>
      <c r="O461" s="87">
        <v>1627199.99</v>
      </c>
      <c r="P461" s="87">
        <v>227199.99</v>
      </c>
      <c r="Q461" s="84">
        <v>16.228570714285713</v>
      </c>
      <c r="R461" s="83" t="s">
        <v>2909</v>
      </c>
    </row>
    <row r="462" spans="1:18" ht="18" customHeight="1">
      <c r="A462" s="82">
        <v>44227</v>
      </c>
      <c r="B462" s="83" t="s">
        <v>2907</v>
      </c>
      <c r="C462" s="84">
        <v>4</v>
      </c>
      <c r="D462" s="83" t="s">
        <v>16</v>
      </c>
      <c r="E462" s="83" t="s">
        <v>2019</v>
      </c>
      <c r="F462" s="83" t="s">
        <v>487</v>
      </c>
      <c r="G462" s="83" t="s">
        <v>488</v>
      </c>
      <c r="H462" s="83" t="s">
        <v>2811</v>
      </c>
      <c r="I462" s="83" t="s">
        <v>2908</v>
      </c>
      <c r="J462" s="96" t="s">
        <v>2870</v>
      </c>
      <c r="K462" s="90" t="s">
        <v>2871</v>
      </c>
      <c r="L462" s="87">
        <v>0</v>
      </c>
      <c r="M462" s="88"/>
      <c r="N462" s="88"/>
      <c r="O462" s="87">
        <v>0</v>
      </c>
      <c r="P462" s="88"/>
      <c r="Q462" s="85"/>
      <c r="R462" s="83" t="s">
        <v>2916</v>
      </c>
    </row>
    <row r="463" spans="1:18" ht="18" customHeight="1">
      <c r="A463" s="82">
        <v>44227</v>
      </c>
      <c r="B463" s="83" t="s">
        <v>2907</v>
      </c>
      <c r="C463" s="84">
        <v>4</v>
      </c>
      <c r="D463" s="83" t="s">
        <v>16</v>
      </c>
      <c r="E463" s="83" t="s">
        <v>2019</v>
      </c>
      <c r="F463" s="83" t="s">
        <v>487</v>
      </c>
      <c r="G463" s="83" t="s">
        <v>488</v>
      </c>
      <c r="H463" s="83" t="s">
        <v>2811</v>
      </c>
      <c r="I463" s="83" t="s">
        <v>2908</v>
      </c>
      <c r="J463" s="96" t="s">
        <v>2809</v>
      </c>
      <c r="K463" s="90" t="s">
        <v>2810</v>
      </c>
      <c r="L463" s="87">
        <v>394614.59</v>
      </c>
      <c r="M463" s="87">
        <v>396721.98</v>
      </c>
      <c r="N463" s="87">
        <v>132240.66</v>
      </c>
      <c r="O463" s="87">
        <v>396721.98</v>
      </c>
      <c r="P463" s="87">
        <v>264481.32</v>
      </c>
      <c r="Q463" s="84">
        <v>200</v>
      </c>
      <c r="R463" s="83" t="s">
        <v>2909</v>
      </c>
    </row>
    <row r="464" spans="1:18" ht="18" customHeight="1">
      <c r="A464" s="82">
        <v>44227</v>
      </c>
      <c r="B464" s="83" t="s">
        <v>2907</v>
      </c>
      <c r="C464" s="84">
        <v>4</v>
      </c>
      <c r="D464" s="83" t="s">
        <v>16</v>
      </c>
      <c r="E464" s="83" t="s">
        <v>2019</v>
      </c>
      <c r="F464" s="83" t="s">
        <v>487</v>
      </c>
      <c r="G464" s="83" t="s">
        <v>488</v>
      </c>
      <c r="H464" s="83" t="s">
        <v>2839</v>
      </c>
      <c r="I464" s="83" t="s">
        <v>2908</v>
      </c>
      <c r="J464" s="95" t="s">
        <v>2812</v>
      </c>
      <c r="K464" s="90" t="s">
        <v>2813</v>
      </c>
      <c r="L464" s="87">
        <v>1505504.47</v>
      </c>
      <c r="M464" s="87">
        <v>3990000</v>
      </c>
      <c r="N464" s="87">
        <v>1330000</v>
      </c>
      <c r="O464" s="87">
        <v>1032458.18</v>
      </c>
      <c r="P464" s="87">
        <v>-297541.82</v>
      </c>
      <c r="Q464" s="84">
        <v>-22.371565413533837</v>
      </c>
      <c r="R464" s="83" t="s">
        <v>2909</v>
      </c>
    </row>
    <row r="465" spans="1:18" ht="18" customHeight="1">
      <c r="A465" s="82">
        <v>44227</v>
      </c>
      <c r="B465" s="83" t="s">
        <v>2907</v>
      </c>
      <c r="C465" s="84">
        <v>4</v>
      </c>
      <c r="D465" s="83" t="s">
        <v>16</v>
      </c>
      <c r="E465" s="83" t="s">
        <v>2019</v>
      </c>
      <c r="F465" s="83" t="s">
        <v>487</v>
      </c>
      <c r="G465" s="83" t="s">
        <v>488</v>
      </c>
      <c r="H465" s="83" t="s">
        <v>2839</v>
      </c>
      <c r="I465" s="83" t="s">
        <v>2908</v>
      </c>
      <c r="J465" s="95" t="s">
        <v>2814</v>
      </c>
      <c r="K465" s="90" t="s">
        <v>2815</v>
      </c>
      <c r="L465" s="87">
        <v>430638.12</v>
      </c>
      <c r="M465" s="87">
        <v>1100000</v>
      </c>
      <c r="N465" s="87">
        <v>366666.66666666669</v>
      </c>
      <c r="O465" s="87">
        <v>203890.53</v>
      </c>
      <c r="P465" s="87">
        <v>-162776.13666666666</v>
      </c>
      <c r="Q465" s="84">
        <v>-44.393491818181815</v>
      </c>
      <c r="R465" s="83" t="s">
        <v>2909</v>
      </c>
    </row>
    <row r="466" spans="1:18" ht="18" customHeight="1">
      <c r="A466" s="82">
        <v>44227</v>
      </c>
      <c r="B466" s="83" t="s">
        <v>2907</v>
      </c>
      <c r="C466" s="84">
        <v>4</v>
      </c>
      <c r="D466" s="83" t="s">
        <v>16</v>
      </c>
      <c r="E466" s="83" t="s">
        <v>2019</v>
      </c>
      <c r="F466" s="83" t="s">
        <v>487</v>
      </c>
      <c r="G466" s="83" t="s">
        <v>488</v>
      </c>
      <c r="H466" s="83" t="s">
        <v>2839</v>
      </c>
      <c r="I466" s="83" t="s">
        <v>2908</v>
      </c>
      <c r="J466" s="95" t="s">
        <v>2816</v>
      </c>
      <c r="K466" s="90" t="s">
        <v>2817</v>
      </c>
      <c r="L466" s="87">
        <v>26366.1</v>
      </c>
      <c r="M466" s="87">
        <v>70000</v>
      </c>
      <c r="N466" s="87">
        <v>23333.333333333332</v>
      </c>
      <c r="O466" s="87">
        <v>28725.1</v>
      </c>
      <c r="P466" s="87">
        <v>5391.7666666666664</v>
      </c>
      <c r="Q466" s="84">
        <v>23.107571428571429</v>
      </c>
      <c r="R466" s="83" t="s">
        <v>2910</v>
      </c>
    </row>
    <row r="467" spans="1:18" ht="18" customHeight="1">
      <c r="A467" s="82">
        <v>44227</v>
      </c>
      <c r="B467" s="83" t="s">
        <v>2907</v>
      </c>
      <c r="C467" s="84">
        <v>4</v>
      </c>
      <c r="D467" s="83" t="s">
        <v>16</v>
      </c>
      <c r="E467" s="83" t="s">
        <v>2019</v>
      </c>
      <c r="F467" s="83" t="s">
        <v>487</v>
      </c>
      <c r="G467" s="83" t="s">
        <v>488</v>
      </c>
      <c r="H467" s="83" t="s">
        <v>2839</v>
      </c>
      <c r="I467" s="83" t="s">
        <v>2908</v>
      </c>
      <c r="J467" s="95" t="s">
        <v>2818</v>
      </c>
      <c r="K467" s="90" t="s">
        <v>2819</v>
      </c>
      <c r="L467" s="87">
        <v>594354.06000000006</v>
      </c>
      <c r="M467" s="87">
        <v>1575000</v>
      </c>
      <c r="N467" s="87">
        <v>525000</v>
      </c>
      <c r="O467" s="87">
        <v>574550.1</v>
      </c>
      <c r="P467" s="87">
        <v>49550.1</v>
      </c>
      <c r="Q467" s="84">
        <v>9.4381142857142866</v>
      </c>
      <c r="R467" s="83" t="s">
        <v>2910</v>
      </c>
    </row>
    <row r="468" spans="1:18" ht="18" customHeight="1">
      <c r="A468" s="82">
        <v>44227</v>
      </c>
      <c r="B468" s="83" t="s">
        <v>2907</v>
      </c>
      <c r="C468" s="84">
        <v>4</v>
      </c>
      <c r="D468" s="83" t="s">
        <v>16</v>
      </c>
      <c r="E468" s="83" t="s">
        <v>2019</v>
      </c>
      <c r="F468" s="83" t="s">
        <v>487</v>
      </c>
      <c r="G468" s="83" t="s">
        <v>488</v>
      </c>
      <c r="H468" s="83" t="s">
        <v>2839</v>
      </c>
      <c r="I468" s="83" t="s">
        <v>2908</v>
      </c>
      <c r="J468" s="95" t="s">
        <v>2820</v>
      </c>
      <c r="K468" s="90" t="s">
        <v>2821</v>
      </c>
      <c r="L468" s="87">
        <v>9450899.4399999995</v>
      </c>
      <c r="M468" s="87">
        <v>27690000</v>
      </c>
      <c r="N468" s="87">
        <v>9230000</v>
      </c>
      <c r="O468" s="87">
        <v>9156947.3300000001</v>
      </c>
      <c r="P468" s="87">
        <v>-73052.67</v>
      </c>
      <c r="Q468" s="84">
        <v>-0.79146988082340197</v>
      </c>
      <c r="R468" s="83" t="s">
        <v>2909</v>
      </c>
    </row>
    <row r="469" spans="1:18" ht="18" customHeight="1">
      <c r="A469" s="82">
        <v>44227</v>
      </c>
      <c r="B469" s="83" t="s">
        <v>2907</v>
      </c>
      <c r="C469" s="84">
        <v>4</v>
      </c>
      <c r="D469" s="83" t="s">
        <v>16</v>
      </c>
      <c r="E469" s="83" t="s">
        <v>2019</v>
      </c>
      <c r="F469" s="83" t="s">
        <v>487</v>
      </c>
      <c r="G469" s="83" t="s">
        <v>488</v>
      </c>
      <c r="H469" s="83" t="s">
        <v>2839</v>
      </c>
      <c r="I469" s="83" t="s">
        <v>2908</v>
      </c>
      <c r="J469" s="95" t="s">
        <v>2822</v>
      </c>
      <c r="K469" s="90" t="s">
        <v>2846</v>
      </c>
      <c r="L469" s="87">
        <v>1903838.89</v>
      </c>
      <c r="M469" s="87">
        <v>5150000</v>
      </c>
      <c r="N469" s="87">
        <v>1716666.6666666667</v>
      </c>
      <c r="O469" s="87">
        <v>1552495.62</v>
      </c>
      <c r="P469" s="87">
        <v>-164171.04666666666</v>
      </c>
      <c r="Q469" s="84">
        <v>-9.5633619417475728</v>
      </c>
      <c r="R469" s="83" t="s">
        <v>2909</v>
      </c>
    </row>
    <row r="470" spans="1:18" ht="18" customHeight="1">
      <c r="A470" s="82">
        <v>44227</v>
      </c>
      <c r="B470" s="83" t="s">
        <v>2907</v>
      </c>
      <c r="C470" s="84">
        <v>4</v>
      </c>
      <c r="D470" s="83" t="s">
        <v>16</v>
      </c>
      <c r="E470" s="83" t="s">
        <v>2019</v>
      </c>
      <c r="F470" s="83" t="s">
        <v>487</v>
      </c>
      <c r="G470" s="83" t="s">
        <v>488</v>
      </c>
      <c r="H470" s="83" t="s">
        <v>2839</v>
      </c>
      <c r="I470" s="83" t="s">
        <v>2908</v>
      </c>
      <c r="J470" s="95" t="s">
        <v>2823</v>
      </c>
      <c r="K470" s="90" t="s">
        <v>2824</v>
      </c>
      <c r="L470" s="87">
        <v>3014957.77</v>
      </c>
      <c r="M470" s="87">
        <v>8200000</v>
      </c>
      <c r="N470" s="87">
        <v>2733333.3333333335</v>
      </c>
      <c r="O470" s="87">
        <v>2703403.75</v>
      </c>
      <c r="P470" s="87">
        <v>-29929.583333333332</v>
      </c>
      <c r="Q470" s="84">
        <v>-1.094984756097561</v>
      </c>
      <c r="R470" s="83" t="s">
        <v>2909</v>
      </c>
    </row>
    <row r="471" spans="1:18" ht="18" customHeight="1">
      <c r="A471" s="82">
        <v>44227</v>
      </c>
      <c r="B471" s="83" t="s">
        <v>2907</v>
      </c>
      <c r="C471" s="84">
        <v>4</v>
      </c>
      <c r="D471" s="83" t="s">
        <v>16</v>
      </c>
      <c r="E471" s="83" t="s">
        <v>2019</v>
      </c>
      <c r="F471" s="83" t="s">
        <v>487</v>
      </c>
      <c r="G471" s="83" t="s">
        <v>488</v>
      </c>
      <c r="H471" s="83" t="s">
        <v>2839</v>
      </c>
      <c r="I471" s="83" t="s">
        <v>2908</v>
      </c>
      <c r="J471" s="95" t="s">
        <v>2825</v>
      </c>
      <c r="K471" s="90" t="s">
        <v>2826</v>
      </c>
      <c r="L471" s="87">
        <v>496163.21</v>
      </c>
      <c r="M471" s="87">
        <v>1400000</v>
      </c>
      <c r="N471" s="87">
        <v>466666.66666666669</v>
      </c>
      <c r="O471" s="87">
        <v>462644.50000000006</v>
      </c>
      <c r="P471" s="87">
        <v>-4022.1666666666674</v>
      </c>
      <c r="Q471" s="84">
        <v>-0.86189285714285713</v>
      </c>
      <c r="R471" s="83" t="s">
        <v>2909</v>
      </c>
    </row>
    <row r="472" spans="1:18" ht="18" customHeight="1">
      <c r="A472" s="82">
        <v>44227</v>
      </c>
      <c r="B472" s="83" t="s">
        <v>2907</v>
      </c>
      <c r="C472" s="84">
        <v>4</v>
      </c>
      <c r="D472" s="83" t="s">
        <v>16</v>
      </c>
      <c r="E472" s="83" t="s">
        <v>2019</v>
      </c>
      <c r="F472" s="83" t="s">
        <v>487</v>
      </c>
      <c r="G472" s="83" t="s">
        <v>488</v>
      </c>
      <c r="H472" s="83" t="s">
        <v>2839</v>
      </c>
      <c r="I472" s="83" t="s">
        <v>2908</v>
      </c>
      <c r="J472" s="95" t="s">
        <v>2827</v>
      </c>
      <c r="K472" s="90" t="s">
        <v>2828</v>
      </c>
      <c r="L472" s="87">
        <v>1128663.3700000001</v>
      </c>
      <c r="M472" s="87">
        <v>2800000</v>
      </c>
      <c r="N472" s="87">
        <v>933333.33333333326</v>
      </c>
      <c r="O472" s="87">
        <v>1008764.54</v>
      </c>
      <c r="P472" s="87">
        <v>75431.206666666665</v>
      </c>
      <c r="Q472" s="84">
        <v>8.0819150000000004</v>
      </c>
      <c r="R472" s="83" t="s">
        <v>2910</v>
      </c>
    </row>
    <row r="473" spans="1:18" ht="18" customHeight="1">
      <c r="A473" s="82">
        <v>44227</v>
      </c>
      <c r="B473" s="83" t="s">
        <v>2907</v>
      </c>
      <c r="C473" s="84">
        <v>4</v>
      </c>
      <c r="D473" s="83" t="s">
        <v>16</v>
      </c>
      <c r="E473" s="83" t="s">
        <v>2019</v>
      </c>
      <c r="F473" s="83" t="s">
        <v>487</v>
      </c>
      <c r="G473" s="83" t="s">
        <v>488</v>
      </c>
      <c r="H473" s="83" t="s">
        <v>2839</v>
      </c>
      <c r="I473" s="83" t="s">
        <v>2908</v>
      </c>
      <c r="J473" s="95" t="s">
        <v>2829</v>
      </c>
      <c r="K473" s="90" t="s">
        <v>2830</v>
      </c>
      <c r="L473" s="87">
        <v>565136.48</v>
      </c>
      <c r="M473" s="87">
        <v>1500000</v>
      </c>
      <c r="N473" s="87">
        <v>500000</v>
      </c>
      <c r="O473" s="87">
        <v>399400.67</v>
      </c>
      <c r="P473" s="87">
        <v>-100599.33</v>
      </c>
      <c r="Q473" s="84">
        <v>-20.119865999999998</v>
      </c>
      <c r="R473" s="83" t="s">
        <v>2909</v>
      </c>
    </row>
    <row r="474" spans="1:18" ht="18" customHeight="1">
      <c r="A474" s="82">
        <v>44227</v>
      </c>
      <c r="B474" s="83" t="s">
        <v>2907</v>
      </c>
      <c r="C474" s="84">
        <v>4</v>
      </c>
      <c r="D474" s="83" t="s">
        <v>16</v>
      </c>
      <c r="E474" s="83" t="s">
        <v>2019</v>
      </c>
      <c r="F474" s="83" t="s">
        <v>487</v>
      </c>
      <c r="G474" s="83" t="s">
        <v>488</v>
      </c>
      <c r="H474" s="83" t="s">
        <v>2839</v>
      </c>
      <c r="I474" s="83" t="s">
        <v>2908</v>
      </c>
      <c r="J474" s="95" t="s">
        <v>2831</v>
      </c>
      <c r="K474" s="90" t="s">
        <v>2832</v>
      </c>
      <c r="L474" s="87">
        <v>544715.62</v>
      </c>
      <c r="M474" s="87">
        <v>1400000</v>
      </c>
      <c r="N474" s="87">
        <v>466666.66666666669</v>
      </c>
      <c r="O474" s="87">
        <v>405999.82</v>
      </c>
      <c r="P474" s="87">
        <v>-60666.846666666679</v>
      </c>
      <c r="Q474" s="84">
        <v>-13.00003857142857</v>
      </c>
      <c r="R474" s="83" t="s">
        <v>2909</v>
      </c>
    </row>
    <row r="475" spans="1:18" ht="18" customHeight="1">
      <c r="A475" s="82">
        <v>44227</v>
      </c>
      <c r="B475" s="83" t="s">
        <v>2907</v>
      </c>
      <c r="C475" s="84">
        <v>4</v>
      </c>
      <c r="D475" s="83" t="s">
        <v>16</v>
      </c>
      <c r="E475" s="83" t="s">
        <v>2019</v>
      </c>
      <c r="F475" s="83" t="s">
        <v>487</v>
      </c>
      <c r="G475" s="83" t="s">
        <v>488</v>
      </c>
      <c r="H475" s="83" t="s">
        <v>2839</v>
      </c>
      <c r="I475" s="83" t="s">
        <v>2908</v>
      </c>
      <c r="J475" s="95" t="s">
        <v>2833</v>
      </c>
      <c r="K475" s="90" t="s">
        <v>2834</v>
      </c>
      <c r="L475" s="87">
        <v>1472603.02</v>
      </c>
      <c r="M475" s="87">
        <v>4000000</v>
      </c>
      <c r="N475" s="87">
        <v>1333333.3333333335</v>
      </c>
      <c r="O475" s="87">
        <v>1303087</v>
      </c>
      <c r="P475" s="87">
        <v>-30246.333333333332</v>
      </c>
      <c r="Q475" s="84">
        <v>-2.268475</v>
      </c>
      <c r="R475" s="83" t="s">
        <v>2909</v>
      </c>
    </row>
    <row r="476" spans="1:18" ht="18" customHeight="1">
      <c r="A476" s="82">
        <v>44227</v>
      </c>
      <c r="B476" s="83" t="s">
        <v>2907</v>
      </c>
      <c r="C476" s="84">
        <v>4</v>
      </c>
      <c r="D476" s="83" t="s">
        <v>16</v>
      </c>
      <c r="E476" s="83" t="s">
        <v>2019</v>
      </c>
      <c r="F476" s="83" t="s">
        <v>487</v>
      </c>
      <c r="G476" s="83" t="s">
        <v>488</v>
      </c>
      <c r="H476" s="83" t="s">
        <v>2839</v>
      </c>
      <c r="I476" s="83" t="s">
        <v>2908</v>
      </c>
      <c r="J476" s="95" t="s">
        <v>2835</v>
      </c>
      <c r="K476" s="90" t="s">
        <v>2836</v>
      </c>
      <c r="L476" s="87">
        <v>7337.06</v>
      </c>
      <c r="M476" s="87">
        <v>20000</v>
      </c>
      <c r="N476" s="87">
        <v>6666.6666666666661</v>
      </c>
      <c r="O476" s="87">
        <v>19657.400000000001</v>
      </c>
      <c r="P476" s="87">
        <v>12990.733333333334</v>
      </c>
      <c r="Q476" s="84">
        <v>194.86099999999999</v>
      </c>
      <c r="R476" s="83" t="s">
        <v>2910</v>
      </c>
    </row>
    <row r="477" spans="1:18" ht="18" customHeight="1">
      <c r="A477" s="82">
        <v>44227</v>
      </c>
      <c r="B477" s="83" t="s">
        <v>2907</v>
      </c>
      <c r="C477" s="84">
        <v>4</v>
      </c>
      <c r="D477" s="83" t="s">
        <v>16</v>
      </c>
      <c r="E477" s="83" t="s">
        <v>2019</v>
      </c>
      <c r="F477" s="83" t="s">
        <v>487</v>
      </c>
      <c r="G477" s="83" t="s">
        <v>488</v>
      </c>
      <c r="H477" s="83" t="s">
        <v>2839</v>
      </c>
      <c r="I477" s="83" t="s">
        <v>2908</v>
      </c>
      <c r="J477" s="95" t="s">
        <v>2837</v>
      </c>
      <c r="K477" s="90" t="s">
        <v>2838</v>
      </c>
      <c r="L477" s="87">
        <v>1128979.3799999999</v>
      </c>
      <c r="M477" s="87">
        <v>3000000</v>
      </c>
      <c r="N477" s="87">
        <v>1000000</v>
      </c>
      <c r="O477" s="87">
        <v>595746.04999999993</v>
      </c>
      <c r="P477" s="87">
        <v>-404253.95</v>
      </c>
      <c r="Q477" s="84">
        <v>-40.425395000000002</v>
      </c>
      <c r="R477" s="83" t="s">
        <v>2909</v>
      </c>
    </row>
    <row r="478" spans="1:18" ht="18" customHeight="1">
      <c r="A478" s="82">
        <v>44227</v>
      </c>
      <c r="B478" s="83" t="s">
        <v>2907</v>
      </c>
      <c r="C478" s="84">
        <v>4</v>
      </c>
      <c r="D478" s="83" t="s">
        <v>16</v>
      </c>
      <c r="E478" s="83" t="s">
        <v>2019</v>
      </c>
      <c r="F478" s="83" t="s">
        <v>487</v>
      </c>
      <c r="G478" s="83" t="s">
        <v>488</v>
      </c>
      <c r="H478" s="83" t="s">
        <v>2839</v>
      </c>
      <c r="I478" s="83" t="s">
        <v>2908</v>
      </c>
      <c r="J478" s="95" t="s">
        <v>2872</v>
      </c>
      <c r="K478" s="90" t="s">
        <v>2873</v>
      </c>
      <c r="L478" s="87">
        <v>0</v>
      </c>
      <c r="M478" s="88"/>
      <c r="N478" s="88"/>
      <c r="O478" s="87">
        <v>0</v>
      </c>
      <c r="P478" s="88"/>
      <c r="Q478" s="85"/>
      <c r="R478" s="83" t="s">
        <v>2916</v>
      </c>
    </row>
    <row r="479" spans="1:18" ht="18" customHeight="1">
      <c r="A479" s="82">
        <v>44227</v>
      </c>
      <c r="B479" s="83" t="s">
        <v>2907</v>
      </c>
      <c r="C479" s="84">
        <v>4</v>
      </c>
      <c r="D479" s="83" t="s">
        <v>16</v>
      </c>
      <c r="E479" s="83" t="s">
        <v>2019</v>
      </c>
      <c r="F479" s="83" t="s">
        <v>487</v>
      </c>
      <c r="G479" s="83" t="s">
        <v>488</v>
      </c>
      <c r="H479" s="83" t="s">
        <v>2911</v>
      </c>
      <c r="I479" s="83" t="s">
        <v>1944</v>
      </c>
      <c r="J479" s="94" t="s">
        <v>2852</v>
      </c>
      <c r="K479" s="90" t="s">
        <v>2912</v>
      </c>
      <c r="L479" s="87">
        <v>4577492.82</v>
      </c>
      <c r="M479" s="87">
        <v>4577492.82</v>
      </c>
      <c r="N479" s="87">
        <v>1525830.94</v>
      </c>
      <c r="O479" s="87">
        <v>10777862.189999999</v>
      </c>
      <c r="P479" s="87">
        <v>9252031.25</v>
      </c>
      <c r="Q479" s="84">
        <v>606.36018103027845</v>
      </c>
      <c r="R479" s="83" t="s">
        <v>2909</v>
      </c>
    </row>
    <row r="480" spans="1:18" ht="18" customHeight="1">
      <c r="A480" s="82">
        <v>44227</v>
      </c>
      <c r="B480" s="83" t="s">
        <v>2907</v>
      </c>
      <c r="C480" s="84">
        <v>4</v>
      </c>
      <c r="D480" s="83" t="s">
        <v>16</v>
      </c>
      <c r="E480" s="83" t="s">
        <v>2019</v>
      </c>
      <c r="F480" s="83" t="s">
        <v>487</v>
      </c>
      <c r="G480" s="83" t="s">
        <v>488</v>
      </c>
      <c r="H480" s="83" t="s">
        <v>2913</v>
      </c>
      <c r="I480" s="83" t="s">
        <v>1944</v>
      </c>
      <c r="J480" s="94" t="s">
        <v>2853</v>
      </c>
      <c r="K480" s="90" t="s">
        <v>2914</v>
      </c>
      <c r="L480" s="87">
        <v>9025251.6600000001</v>
      </c>
      <c r="M480" s="87">
        <v>9025251.6600000001</v>
      </c>
      <c r="N480" s="87">
        <v>3008417.22</v>
      </c>
      <c r="O480" s="87">
        <v>13390429.950000001</v>
      </c>
      <c r="P480" s="87">
        <v>10382012.73</v>
      </c>
      <c r="Q480" s="84">
        <v>345.09883339917855</v>
      </c>
      <c r="R480" s="83" t="s">
        <v>2909</v>
      </c>
    </row>
    <row r="481" spans="1:18" ht="18" customHeight="1">
      <c r="A481" s="82">
        <v>44227</v>
      </c>
      <c r="B481" s="83" t="s">
        <v>2907</v>
      </c>
      <c r="C481" s="84">
        <v>4</v>
      </c>
      <c r="D481" s="83" t="s">
        <v>16</v>
      </c>
      <c r="E481" s="83" t="s">
        <v>2019</v>
      </c>
      <c r="F481" s="83" t="s">
        <v>487</v>
      </c>
      <c r="G481" s="83" t="s">
        <v>488</v>
      </c>
      <c r="H481" s="83" t="s">
        <v>2913</v>
      </c>
      <c r="I481" s="83" t="s">
        <v>1944</v>
      </c>
      <c r="J481" s="94" t="s">
        <v>2854</v>
      </c>
      <c r="K481" s="90" t="s">
        <v>2915</v>
      </c>
      <c r="L481" s="87">
        <v>8579618.7599999998</v>
      </c>
      <c r="M481" s="87">
        <v>-8579618.7599999998</v>
      </c>
      <c r="N481" s="87">
        <v>-2859872.92</v>
      </c>
      <c r="O481" s="87">
        <v>-6496777.7299999995</v>
      </c>
      <c r="P481" s="87">
        <v>-3636904.81</v>
      </c>
      <c r="Q481" s="84">
        <v>127.17015446966083</v>
      </c>
      <c r="R481" s="83" t="s">
        <v>2909</v>
      </c>
    </row>
  </sheetData>
  <autoFilter ref="A1:V481" xr:uid="{AF5EB3D7-EC07-46D3-B72F-A6CD652DC65D}">
    <filterColumn colId="5">
      <filters>
        <filter val="10781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92FA-2561-4808-B12C-4F363CF7E0AB}">
  <sheetPr filterMode="1"/>
  <dimension ref="A1:U481"/>
  <sheetViews>
    <sheetView workbookViewId="0">
      <selection activeCell="O59" sqref="O59:U61"/>
    </sheetView>
  </sheetViews>
  <sheetFormatPr defaultRowHeight="17.25" customHeight="1"/>
  <cols>
    <col min="2" max="2" width="7.875" customWidth="1"/>
    <col min="3" max="3" width="5" customWidth="1"/>
    <col min="8" max="8" width="3.75" customWidth="1"/>
    <col min="15" max="19" width="13.625" style="55" customWidth="1"/>
    <col min="20" max="20" width="13.625" customWidth="1"/>
  </cols>
  <sheetData>
    <row r="1" spans="1:21" ht="17.25" customHeight="1">
      <c r="A1" s="131" t="s">
        <v>2896</v>
      </c>
      <c r="B1" s="131" t="s">
        <v>2897</v>
      </c>
      <c r="C1" s="131" t="s">
        <v>0</v>
      </c>
      <c r="D1" s="131" t="s">
        <v>1932</v>
      </c>
      <c r="E1" s="131" t="s">
        <v>1923</v>
      </c>
      <c r="F1" s="131" t="s">
        <v>2</v>
      </c>
      <c r="G1" s="131" t="s">
        <v>3</v>
      </c>
      <c r="H1" s="131" t="s">
        <v>2919</v>
      </c>
      <c r="I1" s="131" t="s">
        <v>2898</v>
      </c>
      <c r="J1" s="131" t="s">
        <v>2920</v>
      </c>
      <c r="K1" s="131" t="s">
        <v>2899</v>
      </c>
      <c r="L1" s="131" t="s">
        <v>2842</v>
      </c>
      <c r="M1" s="131" t="s">
        <v>2843</v>
      </c>
      <c r="N1" s="131" t="s">
        <v>2921</v>
      </c>
      <c r="O1" s="86" t="s">
        <v>2900</v>
      </c>
      <c r="P1" s="86" t="s">
        <v>2901</v>
      </c>
      <c r="Q1" s="86" t="s">
        <v>2902</v>
      </c>
      <c r="R1" s="86" t="s">
        <v>2903</v>
      </c>
      <c r="S1" s="86" t="s">
        <v>2904</v>
      </c>
      <c r="T1" s="131" t="s">
        <v>2905</v>
      </c>
      <c r="U1" s="131" t="s">
        <v>2906</v>
      </c>
    </row>
    <row r="2" spans="1:21" ht="17.25" hidden="1" customHeight="1">
      <c r="A2" s="132">
        <v>44227</v>
      </c>
      <c r="B2" s="133" t="s">
        <v>2907</v>
      </c>
      <c r="C2" s="134">
        <v>4</v>
      </c>
      <c r="D2" s="133" t="s">
        <v>16</v>
      </c>
      <c r="E2" s="133" t="s">
        <v>2020</v>
      </c>
      <c r="F2" s="133" t="s">
        <v>238</v>
      </c>
      <c r="G2" s="133" t="s">
        <v>239</v>
      </c>
      <c r="H2" s="133" t="s">
        <v>2922</v>
      </c>
      <c r="I2" s="133" t="s">
        <v>2811</v>
      </c>
      <c r="J2" s="133" t="s">
        <v>2922</v>
      </c>
      <c r="K2" s="133" t="s">
        <v>2908</v>
      </c>
      <c r="L2" s="133" t="s">
        <v>2790</v>
      </c>
      <c r="M2" s="133" t="s">
        <v>2791</v>
      </c>
      <c r="N2" s="134">
        <v>4</v>
      </c>
      <c r="O2" s="87">
        <v>364697279.20999998</v>
      </c>
      <c r="P2" s="87">
        <v>405000000</v>
      </c>
      <c r="Q2" s="87">
        <v>135000000</v>
      </c>
      <c r="R2" s="87">
        <v>233910580.38</v>
      </c>
      <c r="S2" s="87">
        <v>98910580.379999995</v>
      </c>
      <c r="T2" s="134">
        <v>73.267096577777778</v>
      </c>
      <c r="U2" s="133" t="s">
        <v>2909</v>
      </c>
    </row>
    <row r="3" spans="1:21" ht="17.25" hidden="1" customHeight="1">
      <c r="A3" s="132">
        <v>44227</v>
      </c>
      <c r="B3" s="133" t="s">
        <v>2907</v>
      </c>
      <c r="C3" s="134">
        <v>4</v>
      </c>
      <c r="D3" s="133" t="s">
        <v>16</v>
      </c>
      <c r="E3" s="133" t="s">
        <v>2020</v>
      </c>
      <c r="F3" s="133" t="s">
        <v>238</v>
      </c>
      <c r="G3" s="133" t="s">
        <v>239</v>
      </c>
      <c r="H3" s="133" t="s">
        <v>2922</v>
      </c>
      <c r="I3" s="133" t="s">
        <v>2811</v>
      </c>
      <c r="J3" s="133" t="s">
        <v>2922</v>
      </c>
      <c r="K3" s="133" t="s">
        <v>2908</v>
      </c>
      <c r="L3" s="133" t="s">
        <v>2792</v>
      </c>
      <c r="M3" s="133" t="s">
        <v>2793</v>
      </c>
      <c r="N3" s="134">
        <v>4</v>
      </c>
      <c r="O3" s="87">
        <v>1745727.89</v>
      </c>
      <c r="P3" s="87">
        <v>1600000</v>
      </c>
      <c r="Q3" s="87">
        <v>533333.33333333337</v>
      </c>
      <c r="R3" s="87">
        <v>403050</v>
      </c>
      <c r="S3" s="87">
        <v>-130283.33333333334</v>
      </c>
      <c r="T3" s="134">
        <v>-24.428125000000001</v>
      </c>
      <c r="U3" s="133" t="s">
        <v>2910</v>
      </c>
    </row>
    <row r="4" spans="1:21" ht="17.25" hidden="1" customHeight="1">
      <c r="A4" s="132">
        <v>44227</v>
      </c>
      <c r="B4" s="133" t="s">
        <v>2907</v>
      </c>
      <c r="C4" s="134">
        <v>4</v>
      </c>
      <c r="D4" s="133" t="s">
        <v>16</v>
      </c>
      <c r="E4" s="133" t="s">
        <v>2020</v>
      </c>
      <c r="F4" s="133" t="s">
        <v>238</v>
      </c>
      <c r="G4" s="133" t="s">
        <v>239</v>
      </c>
      <c r="H4" s="133" t="s">
        <v>2922</v>
      </c>
      <c r="I4" s="133" t="s">
        <v>2811</v>
      </c>
      <c r="J4" s="133" t="s">
        <v>2922</v>
      </c>
      <c r="K4" s="133" t="s">
        <v>2908</v>
      </c>
      <c r="L4" s="133" t="s">
        <v>2794</v>
      </c>
      <c r="M4" s="133" t="s">
        <v>2795</v>
      </c>
      <c r="N4" s="134">
        <v>4</v>
      </c>
      <c r="O4" s="87">
        <v>5214819.43</v>
      </c>
      <c r="P4" s="87">
        <v>6000000</v>
      </c>
      <c r="Q4" s="87">
        <v>2000000</v>
      </c>
      <c r="R4" s="87">
        <v>4151711.57</v>
      </c>
      <c r="S4" s="87">
        <v>2151711.5699999998</v>
      </c>
      <c r="T4" s="134">
        <v>107.5855785</v>
      </c>
      <c r="U4" s="133" t="s">
        <v>2909</v>
      </c>
    </row>
    <row r="5" spans="1:21" ht="17.25" hidden="1" customHeight="1">
      <c r="A5" s="132">
        <v>44227</v>
      </c>
      <c r="B5" s="133" t="s">
        <v>2907</v>
      </c>
      <c r="C5" s="134">
        <v>4</v>
      </c>
      <c r="D5" s="133" t="s">
        <v>16</v>
      </c>
      <c r="E5" s="133" t="s">
        <v>2020</v>
      </c>
      <c r="F5" s="133" t="s">
        <v>238</v>
      </c>
      <c r="G5" s="133" t="s">
        <v>239</v>
      </c>
      <c r="H5" s="133" t="s">
        <v>2922</v>
      </c>
      <c r="I5" s="133" t="s">
        <v>2811</v>
      </c>
      <c r="J5" s="133" t="s">
        <v>2922</v>
      </c>
      <c r="K5" s="133" t="s">
        <v>2908</v>
      </c>
      <c r="L5" s="133" t="s">
        <v>2865</v>
      </c>
      <c r="M5" s="133" t="s">
        <v>2796</v>
      </c>
      <c r="N5" s="134">
        <v>4</v>
      </c>
      <c r="O5" s="87">
        <v>18485151.52</v>
      </c>
      <c r="P5" s="87">
        <v>20000000</v>
      </c>
      <c r="Q5" s="87">
        <v>6666666.666666667</v>
      </c>
      <c r="R5" s="87">
        <v>8607564.0099999998</v>
      </c>
      <c r="S5" s="87">
        <v>1940897.3433333335</v>
      </c>
      <c r="T5" s="134">
        <v>29.113460150000002</v>
      </c>
      <c r="U5" s="133" t="s">
        <v>2909</v>
      </c>
    </row>
    <row r="6" spans="1:21" ht="17.25" hidden="1" customHeight="1">
      <c r="A6" s="132">
        <v>44227</v>
      </c>
      <c r="B6" s="133" t="s">
        <v>2907</v>
      </c>
      <c r="C6" s="134">
        <v>4</v>
      </c>
      <c r="D6" s="133" t="s">
        <v>16</v>
      </c>
      <c r="E6" s="133" t="s">
        <v>2020</v>
      </c>
      <c r="F6" s="133" t="s">
        <v>238</v>
      </c>
      <c r="G6" s="133" t="s">
        <v>239</v>
      </c>
      <c r="H6" s="133" t="s">
        <v>2922</v>
      </c>
      <c r="I6" s="133" t="s">
        <v>2811</v>
      </c>
      <c r="J6" s="133" t="s">
        <v>2922</v>
      </c>
      <c r="K6" s="133" t="s">
        <v>2908</v>
      </c>
      <c r="L6" s="133" t="s">
        <v>2797</v>
      </c>
      <c r="M6" s="133" t="s">
        <v>2798</v>
      </c>
      <c r="N6" s="134">
        <v>4</v>
      </c>
      <c r="O6" s="87">
        <v>146445934.15000001</v>
      </c>
      <c r="P6" s="87">
        <v>200000000</v>
      </c>
      <c r="Q6" s="87">
        <v>66666666.666666664</v>
      </c>
      <c r="R6" s="87">
        <v>65047946.600000001</v>
      </c>
      <c r="S6" s="87">
        <v>-1618720.0666666667</v>
      </c>
      <c r="T6" s="134">
        <v>-2.4280800999999999</v>
      </c>
      <c r="U6" s="133" t="s">
        <v>2910</v>
      </c>
    </row>
    <row r="7" spans="1:21" ht="17.25" hidden="1" customHeight="1">
      <c r="A7" s="132">
        <v>44227</v>
      </c>
      <c r="B7" s="133" t="s">
        <v>2907</v>
      </c>
      <c r="C7" s="134">
        <v>4</v>
      </c>
      <c r="D7" s="133" t="s">
        <v>16</v>
      </c>
      <c r="E7" s="133" t="s">
        <v>2020</v>
      </c>
      <c r="F7" s="133" t="s">
        <v>238</v>
      </c>
      <c r="G7" s="133" t="s">
        <v>239</v>
      </c>
      <c r="H7" s="133" t="s">
        <v>2922</v>
      </c>
      <c r="I7" s="133" t="s">
        <v>2811</v>
      </c>
      <c r="J7" s="133" t="s">
        <v>2922</v>
      </c>
      <c r="K7" s="133" t="s">
        <v>2908</v>
      </c>
      <c r="L7" s="133" t="s">
        <v>2799</v>
      </c>
      <c r="M7" s="133" t="s">
        <v>2800</v>
      </c>
      <c r="N7" s="134">
        <v>4</v>
      </c>
      <c r="O7" s="87">
        <v>129653238.33</v>
      </c>
      <c r="P7" s="87">
        <v>160000000</v>
      </c>
      <c r="Q7" s="87">
        <v>53333333.333333336</v>
      </c>
      <c r="R7" s="87">
        <v>53521278.980000004</v>
      </c>
      <c r="S7" s="87">
        <v>187945.64666666667</v>
      </c>
      <c r="T7" s="134">
        <v>0.35239808750000001</v>
      </c>
      <c r="U7" s="133" t="s">
        <v>2909</v>
      </c>
    </row>
    <row r="8" spans="1:21" ht="17.25" hidden="1" customHeight="1">
      <c r="A8" s="132">
        <v>44227</v>
      </c>
      <c r="B8" s="133" t="s">
        <v>2907</v>
      </c>
      <c r="C8" s="134">
        <v>4</v>
      </c>
      <c r="D8" s="133" t="s">
        <v>16</v>
      </c>
      <c r="E8" s="133" t="s">
        <v>2020</v>
      </c>
      <c r="F8" s="133" t="s">
        <v>238</v>
      </c>
      <c r="G8" s="133" t="s">
        <v>239</v>
      </c>
      <c r="H8" s="133" t="s">
        <v>2922</v>
      </c>
      <c r="I8" s="133" t="s">
        <v>2811</v>
      </c>
      <c r="J8" s="133" t="s">
        <v>2922</v>
      </c>
      <c r="K8" s="133" t="s">
        <v>2908</v>
      </c>
      <c r="L8" s="133" t="s">
        <v>2801</v>
      </c>
      <c r="M8" s="133" t="s">
        <v>2802</v>
      </c>
      <c r="N8" s="134">
        <v>4</v>
      </c>
      <c r="O8" s="87">
        <v>2498794.5499999998</v>
      </c>
      <c r="P8" s="87">
        <v>3000000</v>
      </c>
      <c r="Q8" s="87">
        <v>1000000</v>
      </c>
      <c r="R8" s="87">
        <v>400514.52</v>
      </c>
      <c r="S8" s="87">
        <v>-599485.48</v>
      </c>
      <c r="T8" s="134">
        <v>-59.948548000000002</v>
      </c>
      <c r="U8" s="133" t="s">
        <v>2910</v>
      </c>
    </row>
    <row r="9" spans="1:21" ht="17.25" hidden="1" customHeight="1">
      <c r="A9" s="132">
        <v>44227</v>
      </c>
      <c r="B9" s="133" t="s">
        <v>2907</v>
      </c>
      <c r="C9" s="134">
        <v>4</v>
      </c>
      <c r="D9" s="133" t="s">
        <v>16</v>
      </c>
      <c r="E9" s="133" t="s">
        <v>2020</v>
      </c>
      <c r="F9" s="133" t="s">
        <v>238</v>
      </c>
      <c r="G9" s="133" t="s">
        <v>239</v>
      </c>
      <c r="H9" s="133" t="s">
        <v>2922</v>
      </c>
      <c r="I9" s="133" t="s">
        <v>2811</v>
      </c>
      <c r="J9" s="133" t="s">
        <v>2922</v>
      </c>
      <c r="K9" s="133" t="s">
        <v>2908</v>
      </c>
      <c r="L9" s="133" t="s">
        <v>2803</v>
      </c>
      <c r="M9" s="133" t="s">
        <v>2804</v>
      </c>
      <c r="N9" s="134">
        <v>4</v>
      </c>
      <c r="O9" s="87">
        <v>113416116.87</v>
      </c>
      <c r="P9" s="87">
        <v>130000000</v>
      </c>
      <c r="Q9" s="87">
        <v>43333333.333333328</v>
      </c>
      <c r="R9" s="87">
        <v>48885946.82</v>
      </c>
      <c r="S9" s="87">
        <v>5552613.4866666663</v>
      </c>
      <c r="T9" s="134">
        <v>12.81372343076923</v>
      </c>
      <c r="U9" s="133" t="s">
        <v>2909</v>
      </c>
    </row>
    <row r="10" spans="1:21" ht="17.25" hidden="1" customHeight="1">
      <c r="A10" s="132">
        <v>44227</v>
      </c>
      <c r="B10" s="133" t="s">
        <v>2907</v>
      </c>
      <c r="C10" s="134">
        <v>4</v>
      </c>
      <c r="D10" s="133" t="s">
        <v>16</v>
      </c>
      <c r="E10" s="133" t="s">
        <v>2020</v>
      </c>
      <c r="F10" s="133" t="s">
        <v>238</v>
      </c>
      <c r="G10" s="133" t="s">
        <v>239</v>
      </c>
      <c r="H10" s="133" t="s">
        <v>2922</v>
      </c>
      <c r="I10" s="133" t="s">
        <v>2811</v>
      </c>
      <c r="J10" s="133" t="s">
        <v>2922</v>
      </c>
      <c r="K10" s="133" t="s">
        <v>2908</v>
      </c>
      <c r="L10" s="133" t="s">
        <v>2805</v>
      </c>
      <c r="M10" s="133" t="s">
        <v>2806</v>
      </c>
      <c r="N10" s="134">
        <v>4</v>
      </c>
      <c r="O10" s="87">
        <v>336519604.76999998</v>
      </c>
      <c r="P10" s="87">
        <v>402266000</v>
      </c>
      <c r="Q10" s="87">
        <v>134088666.66666666</v>
      </c>
      <c r="R10" s="87">
        <v>133079123.5</v>
      </c>
      <c r="S10" s="87">
        <v>-1009543.1666666667</v>
      </c>
      <c r="T10" s="134">
        <v>-0.75289224045780656</v>
      </c>
      <c r="U10" s="133" t="s">
        <v>2910</v>
      </c>
    </row>
    <row r="11" spans="1:21" ht="17.25" hidden="1" customHeight="1">
      <c r="A11" s="132">
        <v>44227</v>
      </c>
      <c r="B11" s="133" t="s">
        <v>2907</v>
      </c>
      <c r="C11" s="134">
        <v>4</v>
      </c>
      <c r="D11" s="133" t="s">
        <v>16</v>
      </c>
      <c r="E11" s="133" t="s">
        <v>2020</v>
      </c>
      <c r="F11" s="133" t="s">
        <v>238</v>
      </c>
      <c r="G11" s="133" t="s">
        <v>239</v>
      </c>
      <c r="H11" s="133" t="s">
        <v>2922</v>
      </c>
      <c r="I11" s="133" t="s">
        <v>2811</v>
      </c>
      <c r="J11" s="133" t="s">
        <v>2922</v>
      </c>
      <c r="K11" s="133" t="s">
        <v>2908</v>
      </c>
      <c r="L11" s="133" t="s">
        <v>2807</v>
      </c>
      <c r="M11" s="133" t="s">
        <v>2808</v>
      </c>
      <c r="N11" s="134">
        <v>4</v>
      </c>
      <c r="O11" s="87">
        <v>112601253.25</v>
      </c>
      <c r="P11" s="87">
        <v>108010000</v>
      </c>
      <c r="Q11" s="87">
        <v>36003333.333333336</v>
      </c>
      <c r="R11" s="87">
        <v>44745473.07</v>
      </c>
      <c r="S11" s="87">
        <v>8742139.7366666663</v>
      </c>
      <c r="T11" s="134">
        <v>24.281473206184611</v>
      </c>
      <c r="U11" s="133" t="s">
        <v>2909</v>
      </c>
    </row>
    <row r="12" spans="1:21" ht="17.25" hidden="1" customHeight="1">
      <c r="A12" s="132">
        <v>44227</v>
      </c>
      <c r="B12" s="133" t="s">
        <v>2907</v>
      </c>
      <c r="C12" s="134">
        <v>4</v>
      </c>
      <c r="D12" s="133" t="s">
        <v>16</v>
      </c>
      <c r="E12" s="133" t="s">
        <v>2020</v>
      </c>
      <c r="F12" s="133" t="s">
        <v>238</v>
      </c>
      <c r="G12" s="133" t="s">
        <v>239</v>
      </c>
      <c r="H12" s="133" t="s">
        <v>2922</v>
      </c>
      <c r="I12" s="133" t="s">
        <v>2811</v>
      </c>
      <c r="J12" s="133" t="s">
        <v>2922</v>
      </c>
      <c r="K12" s="133" t="s">
        <v>2908</v>
      </c>
      <c r="L12" s="133" t="s">
        <v>2870</v>
      </c>
      <c r="M12" s="133" t="s">
        <v>2871</v>
      </c>
      <c r="N12" s="134">
        <v>4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135"/>
      <c r="U12" s="133" t="s">
        <v>2909</v>
      </c>
    </row>
    <row r="13" spans="1:21" ht="17.25" hidden="1" customHeight="1">
      <c r="A13" s="132">
        <v>44227</v>
      </c>
      <c r="B13" s="133" t="s">
        <v>2907</v>
      </c>
      <c r="C13" s="134">
        <v>4</v>
      </c>
      <c r="D13" s="133" t="s">
        <v>16</v>
      </c>
      <c r="E13" s="133" t="s">
        <v>2020</v>
      </c>
      <c r="F13" s="133" t="s">
        <v>238</v>
      </c>
      <c r="G13" s="133" t="s">
        <v>239</v>
      </c>
      <c r="H13" s="133" t="s">
        <v>2922</v>
      </c>
      <c r="I13" s="133" t="s">
        <v>2811</v>
      </c>
      <c r="J13" s="133" t="s">
        <v>2922</v>
      </c>
      <c r="K13" s="133" t="s">
        <v>2908</v>
      </c>
      <c r="L13" s="133" t="s">
        <v>2809</v>
      </c>
      <c r="M13" s="133" t="s">
        <v>2810</v>
      </c>
      <c r="N13" s="134">
        <v>4</v>
      </c>
      <c r="O13" s="87">
        <v>26298904.84</v>
      </c>
      <c r="P13" s="87">
        <v>57850684.950000003</v>
      </c>
      <c r="Q13" s="87">
        <v>19283561.649999999</v>
      </c>
      <c r="R13" s="87">
        <v>12993084.949999999</v>
      </c>
      <c r="S13" s="87">
        <v>-6290476.7000000002</v>
      </c>
      <c r="T13" s="134">
        <v>-32.620927680131125</v>
      </c>
      <c r="U13" s="133" t="s">
        <v>2910</v>
      </c>
    </row>
    <row r="14" spans="1:21" ht="17.25" hidden="1" customHeight="1">
      <c r="A14" s="132">
        <v>44227</v>
      </c>
      <c r="B14" s="133" t="s">
        <v>2907</v>
      </c>
      <c r="C14" s="134">
        <v>4</v>
      </c>
      <c r="D14" s="133" t="s">
        <v>16</v>
      </c>
      <c r="E14" s="133" t="s">
        <v>2020</v>
      </c>
      <c r="F14" s="133" t="s">
        <v>238</v>
      </c>
      <c r="G14" s="133" t="s">
        <v>239</v>
      </c>
      <c r="H14" s="133" t="s">
        <v>2923</v>
      </c>
      <c r="I14" s="133" t="s">
        <v>2839</v>
      </c>
      <c r="J14" s="133" t="s">
        <v>2922</v>
      </c>
      <c r="K14" s="133" t="s">
        <v>2908</v>
      </c>
      <c r="L14" s="133" t="s">
        <v>2812</v>
      </c>
      <c r="M14" s="133" t="s">
        <v>2813</v>
      </c>
      <c r="N14" s="134">
        <v>4</v>
      </c>
      <c r="O14" s="87">
        <v>223391629.68000001</v>
      </c>
      <c r="P14" s="87">
        <v>255500000</v>
      </c>
      <c r="Q14" s="87">
        <v>85166666.666666672</v>
      </c>
      <c r="R14" s="87">
        <v>85919220.980000004</v>
      </c>
      <c r="S14" s="87">
        <v>752554.31333333335</v>
      </c>
      <c r="T14" s="134">
        <v>0.88362541682974571</v>
      </c>
      <c r="U14" s="133" t="s">
        <v>2910</v>
      </c>
    </row>
    <row r="15" spans="1:21" ht="17.25" hidden="1" customHeight="1">
      <c r="A15" s="132">
        <v>44227</v>
      </c>
      <c r="B15" s="133" t="s">
        <v>2907</v>
      </c>
      <c r="C15" s="134">
        <v>4</v>
      </c>
      <c r="D15" s="133" t="s">
        <v>16</v>
      </c>
      <c r="E15" s="133" t="s">
        <v>2020</v>
      </c>
      <c r="F15" s="133" t="s">
        <v>238</v>
      </c>
      <c r="G15" s="133" t="s">
        <v>239</v>
      </c>
      <c r="H15" s="133" t="s">
        <v>2923</v>
      </c>
      <c r="I15" s="133" t="s">
        <v>2839</v>
      </c>
      <c r="J15" s="133" t="s">
        <v>2922</v>
      </c>
      <c r="K15" s="133" t="s">
        <v>2908</v>
      </c>
      <c r="L15" s="133" t="s">
        <v>2814</v>
      </c>
      <c r="M15" s="133" t="s">
        <v>2815</v>
      </c>
      <c r="N15" s="134">
        <v>4</v>
      </c>
      <c r="O15" s="87">
        <v>121249115.53</v>
      </c>
      <c r="P15" s="87">
        <v>125000000</v>
      </c>
      <c r="Q15" s="87">
        <v>41666666.666666664</v>
      </c>
      <c r="R15" s="87">
        <v>36754025.219999999</v>
      </c>
      <c r="S15" s="87">
        <v>-4912641.4466666663</v>
      </c>
      <c r="T15" s="134">
        <v>-11.790339471999999</v>
      </c>
      <c r="U15" s="133" t="s">
        <v>2909</v>
      </c>
    </row>
    <row r="16" spans="1:21" ht="17.25" hidden="1" customHeight="1">
      <c r="A16" s="132">
        <v>44227</v>
      </c>
      <c r="B16" s="133" t="s">
        <v>2907</v>
      </c>
      <c r="C16" s="134">
        <v>4</v>
      </c>
      <c r="D16" s="133" t="s">
        <v>16</v>
      </c>
      <c r="E16" s="133" t="s">
        <v>2020</v>
      </c>
      <c r="F16" s="133" t="s">
        <v>238</v>
      </c>
      <c r="G16" s="133" t="s">
        <v>239</v>
      </c>
      <c r="H16" s="133" t="s">
        <v>2923</v>
      </c>
      <c r="I16" s="133" t="s">
        <v>2839</v>
      </c>
      <c r="J16" s="133" t="s">
        <v>2922</v>
      </c>
      <c r="K16" s="133" t="s">
        <v>2908</v>
      </c>
      <c r="L16" s="133" t="s">
        <v>2816</v>
      </c>
      <c r="M16" s="133" t="s">
        <v>2817</v>
      </c>
      <c r="N16" s="134">
        <v>4</v>
      </c>
      <c r="O16" s="87">
        <v>952413.96</v>
      </c>
      <c r="P16" s="87">
        <v>1400000</v>
      </c>
      <c r="Q16" s="87">
        <v>466666.66666666669</v>
      </c>
      <c r="R16" s="87">
        <v>362858.64</v>
      </c>
      <c r="S16" s="87">
        <v>-103808.02666666667</v>
      </c>
      <c r="T16" s="134">
        <v>-22.244577142857143</v>
      </c>
      <c r="U16" s="133" t="s">
        <v>2909</v>
      </c>
    </row>
    <row r="17" spans="1:21" ht="17.25" hidden="1" customHeight="1">
      <c r="A17" s="132">
        <v>44227</v>
      </c>
      <c r="B17" s="133" t="s">
        <v>2907</v>
      </c>
      <c r="C17" s="134">
        <v>4</v>
      </c>
      <c r="D17" s="133" t="s">
        <v>16</v>
      </c>
      <c r="E17" s="133" t="s">
        <v>2020</v>
      </c>
      <c r="F17" s="133" t="s">
        <v>238</v>
      </c>
      <c r="G17" s="133" t="s">
        <v>239</v>
      </c>
      <c r="H17" s="133" t="s">
        <v>2923</v>
      </c>
      <c r="I17" s="133" t="s">
        <v>2839</v>
      </c>
      <c r="J17" s="133" t="s">
        <v>2922</v>
      </c>
      <c r="K17" s="133" t="s">
        <v>2908</v>
      </c>
      <c r="L17" s="133" t="s">
        <v>2818</v>
      </c>
      <c r="M17" s="133" t="s">
        <v>2819</v>
      </c>
      <c r="N17" s="134">
        <v>4</v>
      </c>
      <c r="O17" s="87">
        <v>56616807.710000001</v>
      </c>
      <c r="P17" s="87">
        <v>55000000</v>
      </c>
      <c r="Q17" s="87">
        <v>18333333.333333332</v>
      </c>
      <c r="R17" s="87">
        <v>29573056.059999999</v>
      </c>
      <c r="S17" s="87">
        <v>11239722.726666667</v>
      </c>
      <c r="T17" s="134">
        <v>61.307578509090909</v>
      </c>
      <c r="U17" s="133" t="s">
        <v>2910</v>
      </c>
    </row>
    <row r="18" spans="1:21" ht="17.25" hidden="1" customHeight="1">
      <c r="A18" s="132">
        <v>44227</v>
      </c>
      <c r="B18" s="133" t="s">
        <v>2907</v>
      </c>
      <c r="C18" s="134">
        <v>4</v>
      </c>
      <c r="D18" s="133" t="s">
        <v>16</v>
      </c>
      <c r="E18" s="133" t="s">
        <v>2020</v>
      </c>
      <c r="F18" s="133" t="s">
        <v>238</v>
      </c>
      <c r="G18" s="133" t="s">
        <v>239</v>
      </c>
      <c r="H18" s="133" t="s">
        <v>2923</v>
      </c>
      <c r="I18" s="133" t="s">
        <v>2839</v>
      </c>
      <c r="J18" s="133" t="s">
        <v>2922</v>
      </c>
      <c r="K18" s="133" t="s">
        <v>2908</v>
      </c>
      <c r="L18" s="133" t="s">
        <v>2820</v>
      </c>
      <c r="M18" s="133" t="s">
        <v>2821</v>
      </c>
      <c r="N18" s="134">
        <v>4</v>
      </c>
      <c r="O18" s="87">
        <v>321628529.50999999</v>
      </c>
      <c r="P18" s="87">
        <v>402266000</v>
      </c>
      <c r="Q18" s="87">
        <v>134088666.66666666</v>
      </c>
      <c r="R18" s="87">
        <v>133075683.5</v>
      </c>
      <c r="S18" s="87">
        <v>-1012983.1666666666</v>
      </c>
      <c r="T18" s="134">
        <v>-0.75545770708933901</v>
      </c>
      <c r="U18" s="133" t="s">
        <v>2909</v>
      </c>
    </row>
    <row r="19" spans="1:21" ht="17.25" hidden="1" customHeight="1">
      <c r="A19" s="132">
        <v>44227</v>
      </c>
      <c r="B19" s="133" t="s">
        <v>2907</v>
      </c>
      <c r="C19" s="134">
        <v>4</v>
      </c>
      <c r="D19" s="133" t="s">
        <v>16</v>
      </c>
      <c r="E19" s="133" t="s">
        <v>2020</v>
      </c>
      <c r="F19" s="133" t="s">
        <v>238</v>
      </c>
      <c r="G19" s="133" t="s">
        <v>239</v>
      </c>
      <c r="H19" s="133" t="s">
        <v>2923</v>
      </c>
      <c r="I19" s="133" t="s">
        <v>2839</v>
      </c>
      <c r="J19" s="133" t="s">
        <v>2922</v>
      </c>
      <c r="K19" s="133" t="s">
        <v>2908</v>
      </c>
      <c r="L19" s="133" t="s">
        <v>2822</v>
      </c>
      <c r="M19" s="133" t="s">
        <v>2846</v>
      </c>
      <c r="N19" s="134">
        <v>4</v>
      </c>
      <c r="O19" s="87">
        <v>75947154.939999998</v>
      </c>
      <c r="P19" s="87">
        <v>92000000</v>
      </c>
      <c r="Q19" s="87">
        <v>30666666.666666668</v>
      </c>
      <c r="R19" s="87">
        <v>28689102.069999997</v>
      </c>
      <c r="S19" s="87">
        <v>-1977564.5966666664</v>
      </c>
      <c r="T19" s="134">
        <v>-6.448580206521739</v>
      </c>
      <c r="U19" s="133" t="s">
        <v>2909</v>
      </c>
    </row>
    <row r="20" spans="1:21" ht="17.25" hidden="1" customHeight="1">
      <c r="A20" s="132">
        <v>44227</v>
      </c>
      <c r="B20" s="133" t="s">
        <v>2907</v>
      </c>
      <c r="C20" s="134">
        <v>4</v>
      </c>
      <c r="D20" s="133" t="s">
        <v>16</v>
      </c>
      <c r="E20" s="133" t="s">
        <v>2020</v>
      </c>
      <c r="F20" s="133" t="s">
        <v>238</v>
      </c>
      <c r="G20" s="133" t="s">
        <v>239</v>
      </c>
      <c r="H20" s="133" t="s">
        <v>2923</v>
      </c>
      <c r="I20" s="133" t="s">
        <v>2839</v>
      </c>
      <c r="J20" s="133" t="s">
        <v>2922</v>
      </c>
      <c r="K20" s="133" t="s">
        <v>2908</v>
      </c>
      <c r="L20" s="133" t="s">
        <v>2823</v>
      </c>
      <c r="M20" s="133" t="s">
        <v>2824</v>
      </c>
      <c r="N20" s="134">
        <v>4</v>
      </c>
      <c r="O20" s="87">
        <v>170268140.30000001</v>
      </c>
      <c r="P20" s="87">
        <v>200766000</v>
      </c>
      <c r="Q20" s="87">
        <v>66922000</v>
      </c>
      <c r="R20" s="87">
        <v>76142434.030000001</v>
      </c>
      <c r="S20" s="87">
        <v>9220434.0299999993</v>
      </c>
      <c r="T20" s="134">
        <v>13.777881757867368</v>
      </c>
      <c r="U20" s="133" t="s">
        <v>2910</v>
      </c>
    </row>
    <row r="21" spans="1:21" ht="17.25" hidden="1" customHeight="1">
      <c r="A21" s="132">
        <v>44227</v>
      </c>
      <c r="B21" s="133" t="s">
        <v>2907</v>
      </c>
      <c r="C21" s="134">
        <v>4</v>
      </c>
      <c r="D21" s="133" t="s">
        <v>16</v>
      </c>
      <c r="E21" s="133" t="s">
        <v>2020</v>
      </c>
      <c r="F21" s="133" t="s">
        <v>238</v>
      </c>
      <c r="G21" s="133" t="s">
        <v>239</v>
      </c>
      <c r="H21" s="133" t="s">
        <v>2923</v>
      </c>
      <c r="I21" s="133" t="s">
        <v>2839</v>
      </c>
      <c r="J21" s="133" t="s">
        <v>2922</v>
      </c>
      <c r="K21" s="133" t="s">
        <v>2908</v>
      </c>
      <c r="L21" s="133" t="s">
        <v>2825</v>
      </c>
      <c r="M21" s="133" t="s">
        <v>2826</v>
      </c>
      <c r="N21" s="134">
        <v>4</v>
      </c>
      <c r="O21" s="87">
        <v>22801908.52</v>
      </c>
      <c r="P21" s="87">
        <v>30009895</v>
      </c>
      <c r="Q21" s="87">
        <v>10003298.333333334</v>
      </c>
      <c r="R21" s="87">
        <v>9003202.4299999997</v>
      </c>
      <c r="S21" s="87">
        <v>-1000095.9033333333</v>
      </c>
      <c r="T21" s="134">
        <v>-9.9976614713247081</v>
      </c>
      <c r="U21" s="133" t="s">
        <v>2909</v>
      </c>
    </row>
    <row r="22" spans="1:21" ht="17.25" hidden="1" customHeight="1">
      <c r="A22" s="132">
        <v>44227</v>
      </c>
      <c r="B22" s="133" t="s">
        <v>2907</v>
      </c>
      <c r="C22" s="134">
        <v>4</v>
      </c>
      <c r="D22" s="133" t="s">
        <v>16</v>
      </c>
      <c r="E22" s="133" t="s">
        <v>2020</v>
      </c>
      <c r="F22" s="133" t="s">
        <v>238</v>
      </c>
      <c r="G22" s="133" t="s">
        <v>239</v>
      </c>
      <c r="H22" s="133" t="s">
        <v>2923</v>
      </c>
      <c r="I22" s="133" t="s">
        <v>2839</v>
      </c>
      <c r="J22" s="133" t="s">
        <v>2922</v>
      </c>
      <c r="K22" s="133" t="s">
        <v>2908</v>
      </c>
      <c r="L22" s="133" t="s">
        <v>2827</v>
      </c>
      <c r="M22" s="133" t="s">
        <v>2828</v>
      </c>
      <c r="N22" s="134">
        <v>4</v>
      </c>
      <c r="O22" s="87">
        <v>84868890.109999999</v>
      </c>
      <c r="P22" s="87">
        <v>108521299</v>
      </c>
      <c r="Q22" s="87">
        <v>36173766.333333336</v>
      </c>
      <c r="R22" s="87">
        <v>31979260.199999996</v>
      </c>
      <c r="S22" s="87">
        <v>-4194506.1333333338</v>
      </c>
      <c r="T22" s="134">
        <v>-11.595436578767822</v>
      </c>
      <c r="U22" s="133" t="s">
        <v>2909</v>
      </c>
    </row>
    <row r="23" spans="1:21" ht="17.25" hidden="1" customHeight="1">
      <c r="A23" s="132">
        <v>44227</v>
      </c>
      <c r="B23" s="133" t="s">
        <v>2907</v>
      </c>
      <c r="C23" s="134">
        <v>4</v>
      </c>
      <c r="D23" s="133" t="s">
        <v>16</v>
      </c>
      <c r="E23" s="133" t="s">
        <v>2020</v>
      </c>
      <c r="F23" s="133" t="s">
        <v>238</v>
      </c>
      <c r="G23" s="133" t="s">
        <v>239</v>
      </c>
      <c r="H23" s="133" t="s">
        <v>2923</v>
      </c>
      <c r="I23" s="133" t="s">
        <v>2839</v>
      </c>
      <c r="J23" s="133" t="s">
        <v>2922</v>
      </c>
      <c r="K23" s="133" t="s">
        <v>2908</v>
      </c>
      <c r="L23" s="133" t="s">
        <v>2829</v>
      </c>
      <c r="M23" s="133" t="s">
        <v>2830</v>
      </c>
      <c r="N23" s="134">
        <v>4</v>
      </c>
      <c r="O23" s="87">
        <v>24160034.710000001</v>
      </c>
      <c r="P23" s="87">
        <v>30375000</v>
      </c>
      <c r="Q23" s="87">
        <v>10125000</v>
      </c>
      <c r="R23" s="87">
        <v>10233193.199999999</v>
      </c>
      <c r="S23" s="87">
        <v>108193.2</v>
      </c>
      <c r="T23" s="134">
        <v>1.0685748148148149</v>
      </c>
      <c r="U23" s="133" t="s">
        <v>2910</v>
      </c>
    </row>
    <row r="24" spans="1:21" ht="17.25" hidden="1" customHeight="1">
      <c r="A24" s="132">
        <v>44227</v>
      </c>
      <c r="B24" s="133" t="s">
        <v>2907</v>
      </c>
      <c r="C24" s="134">
        <v>4</v>
      </c>
      <c r="D24" s="133" t="s">
        <v>16</v>
      </c>
      <c r="E24" s="133" t="s">
        <v>2020</v>
      </c>
      <c r="F24" s="133" t="s">
        <v>238</v>
      </c>
      <c r="G24" s="133" t="s">
        <v>239</v>
      </c>
      <c r="H24" s="133" t="s">
        <v>2923</v>
      </c>
      <c r="I24" s="133" t="s">
        <v>2839</v>
      </c>
      <c r="J24" s="133" t="s">
        <v>2922</v>
      </c>
      <c r="K24" s="133" t="s">
        <v>2908</v>
      </c>
      <c r="L24" s="133" t="s">
        <v>2831</v>
      </c>
      <c r="M24" s="133" t="s">
        <v>2832</v>
      </c>
      <c r="N24" s="134">
        <v>4</v>
      </c>
      <c r="O24" s="87">
        <v>35124045.200000003</v>
      </c>
      <c r="P24" s="87">
        <v>38117822</v>
      </c>
      <c r="Q24" s="87">
        <v>12705940.666666666</v>
      </c>
      <c r="R24" s="87">
        <v>9499555.1300000008</v>
      </c>
      <c r="S24" s="87">
        <v>-3206385.5366666666</v>
      </c>
      <c r="T24" s="134">
        <v>-25.23532590608141</v>
      </c>
      <c r="U24" s="133" t="s">
        <v>2909</v>
      </c>
    </row>
    <row r="25" spans="1:21" ht="17.25" hidden="1" customHeight="1">
      <c r="A25" s="132">
        <v>44227</v>
      </c>
      <c r="B25" s="133" t="s">
        <v>2907</v>
      </c>
      <c r="C25" s="134">
        <v>4</v>
      </c>
      <c r="D25" s="133" t="s">
        <v>16</v>
      </c>
      <c r="E25" s="133" t="s">
        <v>2020</v>
      </c>
      <c r="F25" s="133" t="s">
        <v>238</v>
      </c>
      <c r="G25" s="133" t="s">
        <v>239</v>
      </c>
      <c r="H25" s="133" t="s">
        <v>2923</v>
      </c>
      <c r="I25" s="133" t="s">
        <v>2839</v>
      </c>
      <c r="J25" s="133" t="s">
        <v>2922</v>
      </c>
      <c r="K25" s="133" t="s">
        <v>2908</v>
      </c>
      <c r="L25" s="133" t="s">
        <v>2833</v>
      </c>
      <c r="M25" s="133" t="s">
        <v>2834</v>
      </c>
      <c r="N25" s="134">
        <v>4</v>
      </c>
      <c r="O25" s="87">
        <v>86152694.799999997</v>
      </c>
      <c r="P25" s="87">
        <v>104514000</v>
      </c>
      <c r="Q25" s="87">
        <v>34838000</v>
      </c>
      <c r="R25" s="87">
        <v>30565871.32</v>
      </c>
      <c r="S25" s="87">
        <v>-4272128.68</v>
      </c>
      <c r="T25" s="134">
        <v>-12.262841380102186</v>
      </c>
      <c r="U25" s="133" t="s">
        <v>2909</v>
      </c>
    </row>
    <row r="26" spans="1:21" ht="17.25" hidden="1" customHeight="1">
      <c r="A26" s="132">
        <v>44227</v>
      </c>
      <c r="B26" s="133" t="s">
        <v>2907</v>
      </c>
      <c r="C26" s="134">
        <v>4</v>
      </c>
      <c r="D26" s="133" t="s">
        <v>16</v>
      </c>
      <c r="E26" s="133" t="s">
        <v>2020</v>
      </c>
      <c r="F26" s="133" t="s">
        <v>238</v>
      </c>
      <c r="G26" s="133" t="s">
        <v>239</v>
      </c>
      <c r="H26" s="133" t="s">
        <v>2923</v>
      </c>
      <c r="I26" s="133" t="s">
        <v>2839</v>
      </c>
      <c r="J26" s="133" t="s">
        <v>2922</v>
      </c>
      <c r="K26" s="133" t="s">
        <v>2908</v>
      </c>
      <c r="L26" s="133" t="s">
        <v>2835</v>
      </c>
      <c r="M26" s="133" t="s">
        <v>2836</v>
      </c>
      <c r="N26" s="134">
        <v>4</v>
      </c>
      <c r="O26" s="87">
        <v>117716.45</v>
      </c>
      <c r="P26" s="87">
        <v>5050000</v>
      </c>
      <c r="Q26" s="87">
        <v>1683333.3333333333</v>
      </c>
      <c r="R26" s="87">
        <v>0</v>
      </c>
      <c r="S26" s="87">
        <v>-1683333.3333333333</v>
      </c>
      <c r="T26" s="134">
        <v>-100</v>
      </c>
      <c r="U26" s="133" t="s">
        <v>2909</v>
      </c>
    </row>
    <row r="27" spans="1:21" ht="17.25" hidden="1" customHeight="1">
      <c r="A27" s="132">
        <v>44227</v>
      </c>
      <c r="B27" s="133" t="s">
        <v>2907</v>
      </c>
      <c r="C27" s="134">
        <v>4</v>
      </c>
      <c r="D27" s="133" t="s">
        <v>16</v>
      </c>
      <c r="E27" s="133" t="s">
        <v>2020</v>
      </c>
      <c r="F27" s="133" t="s">
        <v>238</v>
      </c>
      <c r="G27" s="133" t="s">
        <v>239</v>
      </c>
      <c r="H27" s="133" t="s">
        <v>2923</v>
      </c>
      <c r="I27" s="133" t="s">
        <v>2839</v>
      </c>
      <c r="J27" s="133" t="s">
        <v>2922</v>
      </c>
      <c r="K27" s="133" t="s">
        <v>2908</v>
      </c>
      <c r="L27" s="133" t="s">
        <v>2837</v>
      </c>
      <c r="M27" s="133" t="s">
        <v>2838</v>
      </c>
      <c r="N27" s="134">
        <v>4</v>
      </c>
      <c r="O27" s="87">
        <v>33778055.25</v>
      </c>
      <c r="P27" s="87">
        <v>38236790</v>
      </c>
      <c r="Q27" s="87">
        <v>12745596.666666666</v>
      </c>
      <c r="R27" s="87">
        <v>14248958.01</v>
      </c>
      <c r="S27" s="87">
        <v>1503361.3433333333</v>
      </c>
      <c r="T27" s="134">
        <v>11.795142923869916</v>
      </c>
      <c r="U27" s="133" t="s">
        <v>2910</v>
      </c>
    </row>
    <row r="28" spans="1:21" ht="17.25" hidden="1" customHeight="1">
      <c r="A28" s="132">
        <v>44227</v>
      </c>
      <c r="B28" s="133" t="s">
        <v>2907</v>
      </c>
      <c r="C28" s="134">
        <v>4</v>
      </c>
      <c r="D28" s="133" t="s">
        <v>16</v>
      </c>
      <c r="E28" s="133" t="s">
        <v>2020</v>
      </c>
      <c r="F28" s="133" t="s">
        <v>238</v>
      </c>
      <c r="G28" s="133" t="s">
        <v>239</v>
      </c>
      <c r="H28" s="133" t="s">
        <v>2923</v>
      </c>
      <c r="I28" s="133" t="s">
        <v>2839</v>
      </c>
      <c r="J28" s="133" t="s">
        <v>2922</v>
      </c>
      <c r="K28" s="133" t="s">
        <v>2908</v>
      </c>
      <c r="L28" s="133" t="s">
        <v>2872</v>
      </c>
      <c r="M28" s="133" t="s">
        <v>2873</v>
      </c>
      <c r="N28" s="134">
        <v>4</v>
      </c>
      <c r="O28" s="87">
        <v>519688.13</v>
      </c>
      <c r="P28" s="87">
        <v>0</v>
      </c>
      <c r="Q28" s="87">
        <v>0</v>
      </c>
      <c r="R28" s="87">
        <v>69945.740000000005</v>
      </c>
      <c r="S28" s="87">
        <v>69945.740000000005</v>
      </c>
      <c r="T28" s="135"/>
      <c r="U28" s="133" t="s">
        <v>2910</v>
      </c>
    </row>
    <row r="29" spans="1:21" ht="17.25" hidden="1" customHeight="1">
      <c r="A29" s="132">
        <v>44227</v>
      </c>
      <c r="B29" s="133" t="s">
        <v>2907</v>
      </c>
      <c r="C29" s="134">
        <v>4</v>
      </c>
      <c r="D29" s="133" t="s">
        <v>16</v>
      </c>
      <c r="E29" s="133" t="s">
        <v>2020</v>
      </c>
      <c r="F29" s="133" t="s">
        <v>238</v>
      </c>
      <c r="G29" s="133" t="s">
        <v>239</v>
      </c>
      <c r="H29" s="133" t="s">
        <v>2924</v>
      </c>
      <c r="I29" s="133" t="s">
        <v>2911</v>
      </c>
      <c r="J29" s="133" t="s">
        <v>2923</v>
      </c>
      <c r="K29" s="133" t="s">
        <v>1944</v>
      </c>
      <c r="L29" s="133" t="s">
        <v>2852</v>
      </c>
      <c r="M29" s="133" t="s">
        <v>2912</v>
      </c>
      <c r="N29" s="134">
        <v>4</v>
      </c>
      <c r="O29" s="87">
        <v>369844126.69999999</v>
      </c>
      <c r="P29" s="87">
        <v>369844126.69999999</v>
      </c>
      <c r="Q29" s="87">
        <v>123281375.56666666</v>
      </c>
      <c r="R29" s="87">
        <v>468524264.60999972</v>
      </c>
      <c r="S29" s="87">
        <v>345242889.04333335</v>
      </c>
      <c r="T29" s="134">
        <v>280.04464377235706</v>
      </c>
      <c r="U29" s="133" t="s">
        <v>2909</v>
      </c>
    </row>
    <row r="30" spans="1:21" ht="17.25" hidden="1" customHeight="1">
      <c r="A30" s="132">
        <v>44227</v>
      </c>
      <c r="B30" s="133" t="s">
        <v>2907</v>
      </c>
      <c r="C30" s="134">
        <v>4</v>
      </c>
      <c r="D30" s="133" t="s">
        <v>16</v>
      </c>
      <c r="E30" s="133" t="s">
        <v>2020</v>
      </c>
      <c r="F30" s="133" t="s">
        <v>238</v>
      </c>
      <c r="G30" s="133" t="s">
        <v>239</v>
      </c>
      <c r="H30" s="133" t="s">
        <v>2925</v>
      </c>
      <c r="I30" s="133" t="s">
        <v>2913</v>
      </c>
      <c r="J30" s="133" t="s">
        <v>2926</v>
      </c>
      <c r="K30" s="133" t="s">
        <v>1944</v>
      </c>
      <c r="L30" s="133" t="s">
        <v>2853</v>
      </c>
      <c r="M30" s="133" t="s">
        <v>2914</v>
      </c>
      <c r="N30" s="134">
        <v>4</v>
      </c>
      <c r="O30" s="87">
        <v>228711876.84</v>
      </c>
      <c r="P30" s="87">
        <v>228711876.84</v>
      </c>
      <c r="Q30" s="87">
        <v>76237292.280000001</v>
      </c>
      <c r="R30" s="87">
        <v>279992365.12</v>
      </c>
      <c r="S30" s="87">
        <v>203755072.84</v>
      </c>
      <c r="T30" s="134">
        <v>267.26430956081168</v>
      </c>
      <c r="U30" s="133" t="s">
        <v>2909</v>
      </c>
    </row>
    <row r="31" spans="1:21" ht="17.25" hidden="1" customHeight="1">
      <c r="A31" s="132">
        <v>44227</v>
      </c>
      <c r="B31" s="133" t="s">
        <v>2907</v>
      </c>
      <c r="C31" s="134">
        <v>4</v>
      </c>
      <c r="D31" s="133" t="s">
        <v>16</v>
      </c>
      <c r="E31" s="133" t="s">
        <v>2020</v>
      </c>
      <c r="F31" s="133" t="s">
        <v>238</v>
      </c>
      <c r="G31" s="133" t="s">
        <v>239</v>
      </c>
      <c r="H31" s="133" t="s">
        <v>2925</v>
      </c>
      <c r="I31" s="133" t="s">
        <v>2913</v>
      </c>
      <c r="J31" s="133" t="s">
        <v>2926</v>
      </c>
      <c r="K31" s="133" t="s">
        <v>1944</v>
      </c>
      <c r="L31" s="133" t="s">
        <v>2854</v>
      </c>
      <c r="M31" s="133" t="s">
        <v>2915</v>
      </c>
      <c r="N31" s="134">
        <v>4</v>
      </c>
      <c r="O31" s="87">
        <v>253813670.53</v>
      </c>
      <c r="P31" s="87">
        <v>-253813670.53</v>
      </c>
      <c r="Q31" s="87">
        <v>-84604556.843333334</v>
      </c>
      <c r="R31" s="87">
        <v>-327627928.5399999</v>
      </c>
      <c r="S31" s="87">
        <v>-243023371.69666666</v>
      </c>
      <c r="T31" s="134">
        <v>287.2461966164372</v>
      </c>
      <c r="U31" s="133" t="s">
        <v>2909</v>
      </c>
    </row>
    <row r="32" spans="1:21" ht="17.25" customHeight="1">
      <c r="A32" s="132">
        <v>44227</v>
      </c>
      <c r="B32" s="133" t="s">
        <v>2907</v>
      </c>
      <c r="C32" s="134">
        <v>4</v>
      </c>
      <c r="D32" s="133" t="s">
        <v>16</v>
      </c>
      <c r="E32" s="133" t="s">
        <v>2031</v>
      </c>
      <c r="F32" s="133" t="s">
        <v>299</v>
      </c>
      <c r="G32" s="133" t="s">
        <v>300</v>
      </c>
      <c r="H32" s="133" t="s">
        <v>2922</v>
      </c>
      <c r="I32" s="133" t="s">
        <v>2811</v>
      </c>
      <c r="J32" s="133" t="s">
        <v>2922</v>
      </c>
      <c r="K32" s="133" t="s">
        <v>2908</v>
      </c>
      <c r="L32" s="136" t="s">
        <v>2790</v>
      </c>
      <c r="M32" s="133" t="s">
        <v>2791</v>
      </c>
      <c r="N32" s="134">
        <v>4</v>
      </c>
      <c r="O32" s="87">
        <v>84357259.390000001</v>
      </c>
      <c r="P32" s="87">
        <v>120000000</v>
      </c>
      <c r="Q32" s="87">
        <v>40000000</v>
      </c>
      <c r="R32" s="87">
        <v>66143082.479999989</v>
      </c>
      <c r="S32" s="87">
        <v>26143082.48</v>
      </c>
      <c r="T32" s="134">
        <v>65.357706199999996</v>
      </c>
      <c r="U32" s="133" t="s">
        <v>2909</v>
      </c>
    </row>
    <row r="33" spans="1:21" ht="17.25" customHeight="1">
      <c r="A33" s="132">
        <v>44227</v>
      </c>
      <c r="B33" s="133" t="s">
        <v>2907</v>
      </c>
      <c r="C33" s="134">
        <v>4</v>
      </c>
      <c r="D33" s="133" t="s">
        <v>16</v>
      </c>
      <c r="E33" s="133" t="s">
        <v>2031</v>
      </c>
      <c r="F33" s="133" t="s">
        <v>299</v>
      </c>
      <c r="G33" s="133" t="s">
        <v>300</v>
      </c>
      <c r="H33" s="133" t="s">
        <v>2922</v>
      </c>
      <c r="I33" s="133" t="s">
        <v>2811</v>
      </c>
      <c r="J33" s="133" t="s">
        <v>2922</v>
      </c>
      <c r="K33" s="133" t="s">
        <v>2908</v>
      </c>
      <c r="L33" s="136" t="s">
        <v>2792</v>
      </c>
      <c r="M33" s="133" t="s">
        <v>2793</v>
      </c>
      <c r="N33" s="134">
        <v>4</v>
      </c>
      <c r="O33" s="87">
        <v>144041.49</v>
      </c>
      <c r="P33" s="87">
        <v>250000</v>
      </c>
      <c r="Q33" s="87">
        <v>83333.333333333343</v>
      </c>
      <c r="R33" s="87">
        <v>77800</v>
      </c>
      <c r="S33" s="87">
        <v>-5533.3333333333339</v>
      </c>
      <c r="T33" s="134">
        <v>-6.64</v>
      </c>
      <c r="U33" s="133" t="s">
        <v>2910</v>
      </c>
    </row>
    <row r="34" spans="1:21" ht="17.25" customHeight="1">
      <c r="A34" s="132">
        <v>44227</v>
      </c>
      <c r="B34" s="133" t="s">
        <v>2907</v>
      </c>
      <c r="C34" s="134">
        <v>4</v>
      </c>
      <c r="D34" s="133" t="s">
        <v>16</v>
      </c>
      <c r="E34" s="133" t="s">
        <v>2031</v>
      </c>
      <c r="F34" s="133" t="s">
        <v>299</v>
      </c>
      <c r="G34" s="133" t="s">
        <v>300</v>
      </c>
      <c r="H34" s="133" t="s">
        <v>2922</v>
      </c>
      <c r="I34" s="133" t="s">
        <v>2811</v>
      </c>
      <c r="J34" s="133" t="s">
        <v>2922</v>
      </c>
      <c r="K34" s="133" t="s">
        <v>2908</v>
      </c>
      <c r="L34" s="136" t="s">
        <v>2794</v>
      </c>
      <c r="M34" s="133" t="s">
        <v>2795</v>
      </c>
      <c r="N34" s="134">
        <v>4</v>
      </c>
      <c r="O34" s="87">
        <v>1086056.1299999999</v>
      </c>
      <c r="P34" s="87">
        <v>2000000</v>
      </c>
      <c r="Q34" s="87">
        <v>666666.66666666674</v>
      </c>
      <c r="R34" s="87">
        <v>230172.84</v>
      </c>
      <c r="S34" s="87">
        <v>-436493.82666666672</v>
      </c>
      <c r="T34" s="134">
        <v>-65.474074000000002</v>
      </c>
      <c r="U34" s="133" t="s">
        <v>2910</v>
      </c>
    </row>
    <row r="35" spans="1:21" ht="17.25" customHeight="1">
      <c r="A35" s="132">
        <v>44227</v>
      </c>
      <c r="B35" s="133" t="s">
        <v>2907</v>
      </c>
      <c r="C35" s="134">
        <v>4</v>
      </c>
      <c r="D35" s="133" t="s">
        <v>16</v>
      </c>
      <c r="E35" s="133" t="s">
        <v>2031</v>
      </c>
      <c r="F35" s="133" t="s">
        <v>299</v>
      </c>
      <c r="G35" s="133" t="s">
        <v>300</v>
      </c>
      <c r="H35" s="133" t="s">
        <v>2922</v>
      </c>
      <c r="I35" s="133" t="s">
        <v>2811</v>
      </c>
      <c r="J35" s="133" t="s">
        <v>2922</v>
      </c>
      <c r="K35" s="133" t="s">
        <v>2908</v>
      </c>
      <c r="L35" s="136" t="s">
        <v>2865</v>
      </c>
      <c r="M35" s="133" t="s">
        <v>2796</v>
      </c>
      <c r="N35" s="134">
        <v>4</v>
      </c>
      <c r="O35" s="87">
        <v>3556314.79</v>
      </c>
      <c r="P35" s="87">
        <v>6700000</v>
      </c>
      <c r="Q35" s="87">
        <v>2233333.333333333</v>
      </c>
      <c r="R35" s="87">
        <v>2370383.71</v>
      </c>
      <c r="S35" s="87">
        <v>137050.37666666665</v>
      </c>
      <c r="T35" s="134">
        <v>6.1365840298507459</v>
      </c>
      <c r="U35" s="133" t="s">
        <v>2909</v>
      </c>
    </row>
    <row r="36" spans="1:21" ht="17.25" customHeight="1">
      <c r="A36" s="132">
        <v>44227</v>
      </c>
      <c r="B36" s="133" t="s">
        <v>2907</v>
      </c>
      <c r="C36" s="134">
        <v>4</v>
      </c>
      <c r="D36" s="133" t="s">
        <v>16</v>
      </c>
      <c r="E36" s="133" t="s">
        <v>2031</v>
      </c>
      <c r="F36" s="133" t="s">
        <v>299</v>
      </c>
      <c r="G36" s="133" t="s">
        <v>300</v>
      </c>
      <c r="H36" s="133" t="s">
        <v>2922</v>
      </c>
      <c r="I36" s="133" t="s">
        <v>2811</v>
      </c>
      <c r="J36" s="133" t="s">
        <v>2922</v>
      </c>
      <c r="K36" s="133" t="s">
        <v>2908</v>
      </c>
      <c r="L36" s="136" t="s">
        <v>2797</v>
      </c>
      <c r="M36" s="133" t="s">
        <v>2798</v>
      </c>
      <c r="N36" s="134">
        <v>4</v>
      </c>
      <c r="O36" s="87">
        <v>18407607.690000001</v>
      </c>
      <c r="P36" s="87">
        <v>35000000</v>
      </c>
      <c r="Q36" s="87">
        <v>11666666.666666666</v>
      </c>
      <c r="R36" s="87">
        <v>9982032.7100000009</v>
      </c>
      <c r="S36" s="87">
        <v>-1684633.9566666665</v>
      </c>
      <c r="T36" s="134">
        <v>-14.43971962857143</v>
      </c>
      <c r="U36" s="133" t="s">
        <v>2910</v>
      </c>
    </row>
    <row r="37" spans="1:21" ht="17.25" customHeight="1">
      <c r="A37" s="132">
        <v>44227</v>
      </c>
      <c r="B37" s="133" t="s">
        <v>2907</v>
      </c>
      <c r="C37" s="134">
        <v>4</v>
      </c>
      <c r="D37" s="133" t="s">
        <v>16</v>
      </c>
      <c r="E37" s="133" t="s">
        <v>2031</v>
      </c>
      <c r="F37" s="133" t="s">
        <v>299</v>
      </c>
      <c r="G37" s="133" t="s">
        <v>300</v>
      </c>
      <c r="H37" s="133" t="s">
        <v>2922</v>
      </c>
      <c r="I37" s="133" t="s">
        <v>2811</v>
      </c>
      <c r="J37" s="133" t="s">
        <v>2922</v>
      </c>
      <c r="K37" s="133" t="s">
        <v>2908</v>
      </c>
      <c r="L37" s="136" t="s">
        <v>2799</v>
      </c>
      <c r="M37" s="133" t="s">
        <v>2800</v>
      </c>
      <c r="N37" s="134">
        <v>4</v>
      </c>
      <c r="O37" s="87">
        <v>30848633.98</v>
      </c>
      <c r="P37" s="87">
        <v>43000000</v>
      </c>
      <c r="Q37" s="87">
        <v>14333333.333333334</v>
      </c>
      <c r="R37" s="87">
        <v>24954107.289999995</v>
      </c>
      <c r="S37" s="87">
        <v>10620773.956666667</v>
      </c>
      <c r="T37" s="134">
        <v>74.098422953488367</v>
      </c>
      <c r="U37" s="133" t="s">
        <v>2909</v>
      </c>
    </row>
    <row r="38" spans="1:21" ht="17.25" customHeight="1">
      <c r="A38" s="132">
        <v>44227</v>
      </c>
      <c r="B38" s="133" t="s">
        <v>2907</v>
      </c>
      <c r="C38" s="134">
        <v>4</v>
      </c>
      <c r="D38" s="133" t="s">
        <v>16</v>
      </c>
      <c r="E38" s="133" t="s">
        <v>2031</v>
      </c>
      <c r="F38" s="133" t="s">
        <v>299</v>
      </c>
      <c r="G38" s="133" t="s">
        <v>300</v>
      </c>
      <c r="H38" s="133" t="s">
        <v>2922</v>
      </c>
      <c r="I38" s="133" t="s">
        <v>2811</v>
      </c>
      <c r="J38" s="133" t="s">
        <v>2922</v>
      </c>
      <c r="K38" s="133" t="s">
        <v>2908</v>
      </c>
      <c r="L38" s="136" t="s">
        <v>2801</v>
      </c>
      <c r="M38" s="133" t="s">
        <v>2802</v>
      </c>
      <c r="N38" s="134">
        <v>4</v>
      </c>
      <c r="O38" s="87">
        <v>437657.62</v>
      </c>
      <c r="P38" s="87">
        <v>500000</v>
      </c>
      <c r="Q38" s="87">
        <v>166666.66666666669</v>
      </c>
      <c r="R38" s="87">
        <v>163928</v>
      </c>
      <c r="S38" s="87">
        <v>-2738.666666666667</v>
      </c>
      <c r="T38" s="134">
        <v>-1.6432</v>
      </c>
      <c r="U38" s="133" t="s">
        <v>2910</v>
      </c>
    </row>
    <row r="39" spans="1:21" ht="17.25" customHeight="1">
      <c r="A39" s="132">
        <v>44227</v>
      </c>
      <c r="B39" s="133" t="s">
        <v>2907</v>
      </c>
      <c r="C39" s="134">
        <v>4</v>
      </c>
      <c r="D39" s="133" t="s">
        <v>16</v>
      </c>
      <c r="E39" s="133" t="s">
        <v>2031</v>
      </c>
      <c r="F39" s="133" t="s">
        <v>299</v>
      </c>
      <c r="G39" s="133" t="s">
        <v>300</v>
      </c>
      <c r="H39" s="133" t="s">
        <v>2922</v>
      </c>
      <c r="I39" s="133" t="s">
        <v>2811</v>
      </c>
      <c r="J39" s="133" t="s">
        <v>2922</v>
      </c>
      <c r="K39" s="133" t="s">
        <v>2908</v>
      </c>
      <c r="L39" s="136" t="s">
        <v>2803</v>
      </c>
      <c r="M39" s="133" t="s">
        <v>2804</v>
      </c>
      <c r="N39" s="134">
        <v>4</v>
      </c>
      <c r="O39" s="87">
        <v>21419250.739999998</v>
      </c>
      <c r="P39" s="87">
        <v>40000000</v>
      </c>
      <c r="Q39" s="87">
        <v>13333333.333333334</v>
      </c>
      <c r="R39" s="87">
        <v>12873116.120000001</v>
      </c>
      <c r="S39" s="87">
        <v>-460217.21333333332</v>
      </c>
      <c r="T39" s="134">
        <v>-3.4516290999999999</v>
      </c>
      <c r="U39" s="133" t="s">
        <v>2910</v>
      </c>
    </row>
    <row r="40" spans="1:21" ht="17.25" customHeight="1">
      <c r="A40" s="132">
        <v>44227</v>
      </c>
      <c r="B40" s="133" t="s">
        <v>2907</v>
      </c>
      <c r="C40" s="134">
        <v>4</v>
      </c>
      <c r="D40" s="133" t="s">
        <v>16</v>
      </c>
      <c r="E40" s="133" t="s">
        <v>2031</v>
      </c>
      <c r="F40" s="133" t="s">
        <v>299</v>
      </c>
      <c r="G40" s="133" t="s">
        <v>300</v>
      </c>
      <c r="H40" s="133" t="s">
        <v>2922</v>
      </c>
      <c r="I40" s="133" t="s">
        <v>2811</v>
      </c>
      <c r="J40" s="133" t="s">
        <v>2922</v>
      </c>
      <c r="K40" s="133" t="s">
        <v>2908</v>
      </c>
      <c r="L40" s="136" t="s">
        <v>2805</v>
      </c>
      <c r="M40" s="133" t="s">
        <v>2806</v>
      </c>
      <c r="N40" s="134">
        <v>4</v>
      </c>
      <c r="O40" s="87">
        <v>85140662.719999999</v>
      </c>
      <c r="P40" s="87">
        <v>167000000</v>
      </c>
      <c r="Q40" s="87">
        <v>55666666.666666672</v>
      </c>
      <c r="R40" s="87">
        <v>54719238.579999998</v>
      </c>
      <c r="S40" s="87">
        <v>-947428.08666666667</v>
      </c>
      <c r="T40" s="134">
        <v>-1.701966622754491</v>
      </c>
      <c r="U40" s="133" t="s">
        <v>2910</v>
      </c>
    </row>
    <row r="41" spans="1:21" ht="17.25" customHeight="1">
      <c r="A41" s="132">
        <v>44227</v>
      </c>
      <c r="B41" s="133" t="s">
        <v>2907</v>
      </c>
      <c r="C41" s="134">
        <v>4</v>
      </c>
      <c r="D41" s="133" t="s">
        <v>16</v>
      </c>
      <c r="E41" s="133" t="s">
        <v>2031</v>
      </c>
      <c r="F41" s="133" t="s">
        <v>299</v>
      </c>
      <c r="G41" s="133" t="s">
        <v>300</v>
      </c>
      <c r="H41" s="133" t="s">
        <v>2922</v>
      </c>
      <c r="I41" s="133" t="s">
        <v>2811</v>
      </c>
      <c r="J41" s="133" t="s">
        <v>2922</v>
      </c>
      <c r="K41" s="133" t="s">
        <v>2908</v>
      </c>
      <c r="L41" s="136" t="s">
        <v>2807</v>
      </c>
      <c r="M41" s="133" t="s">
        <v>2808</v>
      </c>
      <c r="N41" s="134">
        <v>4</v>
      </c>
      <c r="O41" s="87">
        <v>27082309.140000001</v>
      </c>
      <c r="P41" s="87">
        <v>35000000</v>
      </c>
      <c r="Q41" s="87">
        <v>11666666.666666666</v>
      </c>
      <c r="R41" s="87">
        <v>12964030.43</v>
      </c>
      <c r="S41" s="87">
        <v>1297363.7633333332</v>
      </c>
      <c r="T41" s="134">
        <v>11.120260828571428</v>
      </c>
      <c r="U41" s="133" t="s">
        <v>2909</v>
      </c>
    </row>
    <row r="42" spans="1:21" ht="17.25" customHeight="1">
      <c r="A42" s="132">
        <v>44227</v>
      </c>
      <c r="B42" s="133" t="s">
        <v>2907</v>
      </c>
      <c r="C42" s="134">
        <v>4</v>
      </c>
      <c r="D42" s="133" t="s">
        <v>16</v>
      </c>
      <c r="E42" s="133" t="s">
        <v>2031</v>
      </c>
      <c r="F42" s="133" t="s">
        <v>299</v>
      </c>
      <c r="G42" s="133" t="s">
        <v>300</v>
      </c>
      <c r="H42" s="133" t="s">
        <v>2922</v>
      </c>
      <c r="I42" s="133" t="s">
        <v>2811</v>
      </c>
      <c r="J42" s="133" t="s">
        <v>2922</v>
      </c>
      <c r="K42" s="133" t="s">
        <v>2908</v>
      </c>
      <c r="L42" s="136" t="s">
        <v>2870</v>
      </c>
      <c r="M42" s="133" t="s">
        <v>2871</v>
      </c>
      <c r="N42" s="134">
        <v>4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135"/>
      <c r="U42" s="133" t="s">
        <v>2909</v>
      </c>
    </row>
    <row r="43" spans="1:21" ht="17.25" customHeight="1">
      <c r="A43" s="132">
        <v>44227</v>
      </c>
      <c r="B43" s="133" t="s">
        <v>2907</v>
      </c>
      <c r="C43" s="134">
        <v>4</v>
      </c>
      <c r="D43" s="133" t="s">
        <v>16</v>
      </c>
      <c r="E43" s="133" t="s">
        <v>2031</v>
      </c>
      <c r="F43" s="133" t="s">
        <v>299</v>
      </c>
      <c r="G43" s="133" t="s">
        <v>300</v>
      </c>
      <c r="H43" s="133" t="s">
        <v>2922</v>
      </c>
      <c r="I43" s="133" t="s">
        <v>2811</v>
      </c>
      <c r="J43" s="133" t="s">
        <v>2922</v>
      </c>
      <c r="K43" s="133" t="s">
        <v>2908</v>
      </c>
      <c r="L43" s="136" t="s">
        <v>2809</v>
      </c>
      <c r="M43" s="133" t="s">
        <v>2810</v>
      </c>
      <c r="N43" s="134">
        <v>4</v>
      </c>
      <c r="O43" s="87">
        <v>8711070.9000000004</v>
      </c>
      <c r="P43" s="87">
        <v>17500000</v>
      </c>
      <c r="Q43" s="87">
        <v>5833333.333333334</v>
      </c>
      <c r="R43" s="87">
        <v>4942108.53</v>
      </c>
      <c r="S43" s="87">
        <v>-891224.80333333334</v>
      </c>
      <c r="T43" s="134">
        <v>-15.278139485714286</v>
      </c>
      <c r="U43" s="133" t="s">
        <v>2910</v>
      </c>
    </row>
    <row r="44" spans="1:21" ht="17.25" customHeight="1">
      <c r="A44" s="132">
        <v>44227</v>
      </c>
      <c r="B44" s="133" t="s">
        <v>2907</v>
      </c>
      <c r="C44" s="134">
        <v>4</v>
      </c>
      <c r="D44" s="133" t="s">
        <v>16</v>
      </c>
      <c r="E44" s="133" t="s">
        <v>2031</v>
      </c>
      <c r="F44" s="133" t="s">
        <v>299</v>
      </c>
      <c r="G44" s="133" t="s">
        <v>300</v>
      </c>
      <c r="H44" s="133" t="s">
        <v>2923</v>
      </c>
      <c r="I44" s="133" t="s">
        <v>2839</v>
      </c>
      <c r="J44" s="133" t="s">
        <v>2922</v>
      </c>
      <c r="K44" s="133" t="s">
        <v>2908</v>
      </c>
      <c r="L44" s="137" t="s">
        <v>2812</v>
      </c>
      <c r="M44" s="133" t="s">
        <v>2813</v>
      </c>
      <c r="N44" s="134">
        <v>4</v>
      </c>
      <c r="O44" s="87">
        <v>30397480.039999999</v>
      </c>
      <c r="P44" s="87">
        <v>60000000</v>
      </c>
      <c r="Q44" s="87">
        <v>20000000</v>
      </c>
      <c r="R44" s="87">
        <v>17082876.93</v>
      </c>
      <c r="S44" s="87">
        <v>-2917123.07</v>
      </c>
      <c r="T44" s="134">
        <v>-14.585615349999999</v>
      </c>
      <c r="U44" s="133" t="s">
        <v>2909</v>
      </c>
    </row>
    <row r="45" spans="1:21" ht="17.25" customHeight="1">
      <c r="A45" s="132">
        <v>44227</v>
      </c>
      <c r="B45" s="133" t="s">
        <v>2907</v>
      </c>
      <c r="C45" s="134">
        <v>4</v>
      </c>
      <c r="D45" s="133" t="s">
        <v>16</v>
      </c>
      <c r="E45" s="133" t="s">
        <v>2031</v>
      </c>
      <c r="F45" s="133" t="s">
        <v>299</v>
      </c>
      <c r="G45" s="133" t="s">
        <v>300</v>
      </c>
      <c r="H45" s="133" t="s">
        <v>2923</v>
      </c>
      <c r="I45" s="133" t="s">
        <v>2839</v>
      </c>
      <c r="J45" s="133" t="s">
        <v>2922</v>
      </c>
      <c r="K45" s="133" t="s">
        <v>2908</v>
      </c>
      <c r="L45" s="137" t="s">
        <v>2814</v>
      </c>
      <c r="M45" s="133" t="s">
        <v>2815</v>
      </c>
      <c r="N45" s="134">
        <v>4</v>
      </c>
      <c r="O45" s="87">
        <v>20399097.59</v>
      </c>
      <c r="P45" s="87">
        <v>30000000</v>
      </c>
      <c r="Q45" s="87">
        <v>10000000</v>
      </c>
      <c r="R45" s="87">
        <v>8477421.9299999997</v>
      </c>
      <c r="S45" s="87">
        <v>-1522578.07</v>
      </c>
      <c r="T45" s="134">
        <v>-15.2257807</v>
      </c>
      <c r="U45" s="133" t="s">
        <v>2909</v>
      </c>
    </row>
    <row r="46" spans="1:21" ht="17.25" customHeight="1">
      <c r="A46" s="132">
        <v>44227</v>
      </c>
      <c r="B46" s="133" t="s">
        <v>2907</v>
      </c>
      <c r="C46" s="134">
        <v>4</v>
      </c>
      <c r="D46" s="133" t="s">
        <v>16</v>
      </c>
      <c r="E46" s="133" t="s">
        <v>2031</v>
      </c>
      <c r="F46" s="133" t="s">
        <v>299</v>
      </c>
      <c r="G46" s="133" t="s">
        <v>300</v>
      </c>
      <c r="H46" s="133" t="s">
        <v>2923</v>
      </c>
      <c r="I46" s="133" t="s">
        <v>2839</v>
      </c>
      <c r="J46" s="133" t="s">
        <v>2922</v>
      </c>
      <c r="K46" s="133" t="s">
        <v>2908</v>
      </c>
      <c r="L46" s="137" t="s">
        <v>2816</v>
      </c>
      <c r="M46" s="133" t="s">
        <v>2817</v>
      </c>
      <c r="N46" s="134">
        <v>4</v>
      </c>
      <c r="O46" s="87">
        <v>471385.42</v>
      </c>
      <c r="P46" s="87">
        <v>1000000</v>
      </c>
      <c r="Q46" s="87">
        <v>333333.33333333337</v>
      </c>
      <c r="R46" s="87">
        <v>196319.92</v>
      </c>
      <c r="S46" s="87">
        <v>-137013.41333333333</v>
      </c>
      <c r="T46" s="134">
        <v>-41.104024000000003</v>
      </c>
      <c r="U46" s="133" t="s">
        <v>2909</v>
      </c>
    </row>
    <row r="47" spans="1:21" ht="17.25" customHeight="1">
      <c r="A47" s="132">
        <v>44227</v>
      </c>
      <c r="B47" s="133" t="s">
        <v>2907</v>
      </c>
      <c r="C47" s="134">
        <v>4</v>
      </c>
      <c r="D47" s="133" t="s">
        <v>16</v>
      </c>
      <c r="E47" s="133" t="s">
        <v>2031</v>
      </c>
      <c r="F47" s="133" t="s">
        <v>299</v>
      </c>
      <c r="G47" s="133" t="s">
        <v>300</v>
      </c>
      <c r="H47" s="133" t="s">
        <v>2923</v>
      </c>
      <c r="I47" s="133" t="s">
        <v>2839</v>
      </c>
      <c r="J47" s="133" t="s">
        <v>2922</v>
      </c>
      <c r="K47" s="133" t="s">
        <v>2908</v>
      </c>
      <c r="L47" s="137" t="s">
        <v>2818</v>
      </c>
      <c r="M47" s="133" t="s">
        <v>2819</v>
      </c>
      <c r="N47" s="134">
        <v>4</v>
      </c>
      <c r="O47" s="87">
        <v>7738155.0300000003</v>
      </c>
      <c r="P47" s="87">
        <v>15000000</v>
      </c>
      <c r="Q47" s="87">
        <v>5000000</v>
      </c>
      <c r="R47" s="87">
        <v>1164435.8600000001</v>
      </c>
      <c r="S47" s="87">
        <v>-3835564.14</v>
      </c>
      <c r="T47" s="134">
        <v>-76.711282800000006</v>
      </c>
      <c r="U47" s="133" t="s">
        <v>2909</v>
      </c>
    </row>
    <row r="48" spans="1:21" ht="17.25" customHeight="1">
      <c r="A48" s="132">
        <v>44227</v>
      </c>
      <c r="B48" s="133" t="s">
        <v>2907</v>
      </c>
      <c r="C48" s="134">
        <v>4</v>
      </c>
      <c r="D48" s="133" t="s">
        <v>16</v>
      </c>
      <c r="E48" s="133" t="s">
        <v>2031</v>
      </c>
      <c r="F48" s="133" t="s">
        <v>299</v>
      </c>
      <c r="G48" s="133" t="s">
        <v>300</v>
      </c>
      <c r="H48" s="133" t="s">
        <v>2923</v>
      </c>
      <c r="I48" s="133" t="s">
        <v>2839</v>
      </c>
      <c r="J48" s="133" t="s">
        <v>2922</v>
      </c>
      <c r="K48" s="133" t="s">
        <v>2908</v>
      </c>
      <c r="L48" s="137" t="s">
        <v>2820</v>
      </c>
      <c r="M48" s="133" t="s">
        <v>2821</v>
      </c>
      <c r="N48" s="134">
        <v>4</v>
      </c>
      <c r="O48" s="87">
        <v>89516937.5</v>
      </c>
      <c r="P48" s="87">
        <v>167000000</v>
      </c>
      <c r="Q48" s="87">
        <v>55666666.666666672</v>
      </c>
      <c r="R48" s="87">
        <v>54733986.100000001</v>
      </c>
      <c r="S48" s="87">
        <v>-932680.56666666665</v>
      </c>
      <c r="T48" s="134">
        <v>-1.6754740718562873</v>
      </c>
      <c r="U48" s="133" t="s">
        <v>2909</v>
      </c>
    </row>
    <row r="49" spans="1:21" ht="17.25" customHeight="1">
      <c r="A49" s="132">
        <v>44227</v>
      </c>
      <c r="B49" s="133" t="s">
        <v>2907</v>
      </c>
      <c r="C49" s="134">
        <v>4</v>
      </c>
      <c r="D49" s="133" t="s">
        <v>16</v>
      </c>
      <c r="E49" s="133" t="s">
        <v>2031</v>
      </c>
      <c r="F49" s="133" t="s">
        <v>299</v>
      </c>
      <c r="G49" s="133" t="s">
        <v>300</v>
      </c>
      <c r="H49" s="133" t="s">
        <v>2923</v>
      </c>
      <c r="I49" s="133" t="s">
        <v>2839</v>
      </c>
      <c r="J49" s="133" t="s">
        <v>2922</v>
      </c>
      <c r="K49" s="133" t="s">
        <v>2908</v>
      </c>
      <c r="L49" s="137" t="s">
        <v>2822</v>
      </c>
      <c r="M49" s="133" t="s">
        <v>2846</v>
      </c>
      <c r="N49" s="134">
        <v>4</v>
      </c>
      <c r="O49" s="87">
        <v>18739397.73</v>
      </c>
      <c r="P49" s="87">
        <v>25000000</v>
      </c>
      <c r="Q49" s="87">
        <v>8333333.333333333</v>
      </c>
      <c r="R49" s="87">
        <v>9010527.1899999995</v>
      </c>
      <c r="S49" s="87">
        <v>677193.85666666669</v>
      </c>
      <c r="T49" s="134">
        <v>8.1263262800000007</v>
      </c>
      <c r="U49" s="133" t="s">
        <v>2910</v>
      </c>
    </row>
    <row r="50" spans="1:21" ht="17.25" customHeight="1">
      <c r="A50" s="132">
        <v>44227</v>
      </c>
      <c r="B50" s="133" t="s">
        <v>2907</v>
      </c>
      <c r="C50" s="134">
        <v>4</v>
      </c>
      <c r="D50" s="133" t="s">
        <v>16</v>
      </c>
      <c r="E50" s="133" t="s">
        <v>2031</v>
      </c>
      <c r="F50" s="133" t="s">
        <v>299</v>
      </c>
      <c r="G50" s="133" t="s">
        <v>300</v>
      </c>
      <c r="H50" s="133" t="s">
        <v>2923</v>
      </c>
      <c r="I50" s="133" t="s">
        <v>2839</v>
      </c>
      <c r="J50" s="133" t="s">
        <v>2922</v>
      </c>
      <c r="K50" s="133" t="s">
        <v>2908</v>
      </c>
      <c r="L50" s="137" t="s">
        <v>2823</v>
      </c>
      <c r="M50" s="133" t="s">
        <v>2824</v>
      </c>
      <c r="N50" s="134">
        <v>4</v>
      </c>
      <c r="O50" s="87">
        <v>36383296.409999996</v>
      </c>
      <c r="P50" s="87">
        <v>62000000</v>
      </c>
      <c r="Q50" s="87">
        <v>20666666.666666664</v>
      </c>
      <c r="R50" s="87">
        <v>25688101.75</v>
      </c>
      <c r="S50" s="87">
        <v>5021435.083333333</v>
      </c>
      <c r="T50" s="134">
        <v>24.297266532258067</v>
      </c>
      <c r="U50" s="133" t="s">
        <v>2910</v>
      </c>
    </row>
    <row r="51" spans="1:21" ht="17.25" customHeight="1">
      <c r="A51" s="132">
        <v>44227</v>
      </c>
      <c r="B51" s="133" t="s">
        <v>2907</v>
      </c>
      <c r="C51" s="134">
        <v>4</v>
      </c>
      <c r="D51" s="133" t="s">
        <v>16</v>
      </c>
      <c r="E51" s="133" t="s">
        <v>2031</v>
      </c>
      <c r="F51" s="133" t="s">
        <v>299</v>
      </c>
      <c r="G51" s="133" t="s">
        <v>300</v>
      </c>
      <c r="H51" s="133" t="s">
        <v>2923</v>
      </c>
      <c r="I51" s="133" t="s">
        <v>2839</v>
      </c>
      <c r="J51" s="133" t="s">
        <v>2922</v>
      </c>
      <c r="K51" s="133" t="s">
        <v>2908</v>
      </c>
      <c r="L51" s="137" t="s">
        <v>2825</v>
      </c>
      <c r="M51" s="133" t="s">
        <v>2826</v>
      </c>
      <c r="N51" s="134">
        <v>4</v>
      </c>
      <c r="O51" s="87">
        <v>5682526.2300000004</v>
      </c>
      <c r="P51" s="87">
        <v>11000000</v>
      </c>
      <c r="Q51" s="87">
        <v>3666666.6666666665</v>
      </c>
      <c r="R51" s="87">
        <v>3729726</v>
      </c>
      <c r="S51" s="87">
        <v>63059.333333333336</v>
      </c>
      <c r="T51" s="134">
        <v>1.7198</v>
      </c>
      <c r="U51" s="133" t="s">
        <v>2910</v>
      </c>
    </row>
    <row r="52" spans="1:21" ht="17.25" customHeight="1">
      <c r="A52" s="132">
        <v>44227</v>
      </c>
      <c r="B52" s="133" t="s">
        <v>2907</v>
      </c>
      <c r="C52" s="134">
        <v>4</v>
      </c>
      <c r="D52" s="133" t="s">
        <v>16</v>
      </c>
      <c r="E52" s="133" t="s">
        <v>2031</v>
      </c>
      <c r="F52" s="133" t="s">
        <v>299</v>
      </c>
      <c r="G52" s="133" t="s">
        <v>300</v>
      </c>
      <c r="H52" s="133" t="s">
        <v>2923</v>
      </c>
      <c r="I52" s="133" t="s">
        <v>2839</v>
      </c>
      <c r="J52" s="133" t="s">
        <v>2922</v>
      </c>
      <c r="K52" s="133" t="s">
        <v>2908</v>
      </c>
      <c r="L52" s="137" t="s">
        <v>2827</v>
      </c>
      <c r="M52" s="133" t="s">
        <v>2828</v>
      </c>
      <c r="N52" s="134">
        <v>4</v>
      </c>
      <c r="O52" s="87">
        <v>16794466.739999998</v>
      </c>
      <c r="P52" s="87">
        <v>31000000</v>
      </c>
      <c r="Q52" s="87">
        <v>10333333.333333332</v>
      </c>
      <c r="R52" s="87">
        <v>9044661.6699999999</v>
      </c>
      <c r="S52" s="87">
        <v>-1288671.6633333336</v>
      </c>
      <c r="T52" s="134">
        <v>-12.471016096774193</v>
      </c>
      <c r="U52" s="133" t="s">
        <v>2909</v>
      </c>
    </row>
    <row r="53" spans="1:21" ht="17.25" customHeight="1">
      <c r="A53" s="132">
        <v>44227</v>
      </c>
      <c r="B53" s="133" t="s">
        <v>2907</v>
      </c>
      <c r="C53" s="134">
        <v>4</v>
      </c>
      <c r="D53" s="133" t="s">
        <v>16</v>
      </c>
      <c r="E53" s="133" t="s">
        <v>2031</v>
      </c>
      <c r="F53" s="133" t="s">
        <v>299</v>
      </c>
      <c r="G53" s="133" t="s">
        <v>300</v>
      </c>
      <c r="H53" s="133" t="s">
        <v>2923</v>
      </c>
      <c r="I53" s="133" t="s">
        <v>2839</v>
      </c>
      <c r="J53" s="133" t="s">
        <v>2922</v>
      </c>
      <c r="K53" s="133" t="s">
        <v>2908</v>
      </c>
      <c r="L53" s="137" t="s">
        <v>2829</v>
      </c>
      <c r="M53" s="133" t="s">
        <v>2830</v>
      </c>
      <c r="N53" s="134">
        <v>4</v>
      </c>
      <c r="O53" s="87">
        <v>9838513.3900000006</v>
      </c>
      <c r="P53" s="87">
        <v>18000000</v>
      </c>
      <c r="Q53" s="87">
        <v>6000000</v>
      </c>
      <c r="R53" s="87">
        <v>4850830.59</v>
      </c>
      <c r="S53" s="87">
        <v>-1149169.4099999999</v>
      </c>
      <c r="T53" s="134">
        <v>-19.1528235</v>
      </c>
      <c r="U53" s="133" t="s">
        <v>2909</v>
      </c>
    </row>
    <row r="54" spans="1:21" ht="17.25" customHeight="1">
      <c r="A54" s="132">
        <v>44227</v>
      </c>
      <c r="B54" s="133" t="s">
        <v>2907</v>
      </c>
      <c r="C54" s="134">
        <v>4</v>
      </c>
      <c r="D54" s="133" t="s">
        <v>16</v>
      </c>
      <c r="E54" s="133" t="s">
        <v>2031</v>
      </c>
      <c r="F54" s="133" t="s">
        <v>299</v>
      </c>
      <c r="G54" s="133" t="s">
        <v>300</v>
      </c>
      <c r="H54" s="133" t="s">
        <v>2923</v>
      </c>
      <c r="I54" s="133" t="s">
        <v>2839</v>
      </c>
      <c r="J54" s="133" t="s">
        <v>2922</v>
      </c>
      <c r="K54" s="133" t="s">
        <v>2908</v>
      </c>
      <c r="L54" s="137" t="s">
        <v>2831</v>
      </c>
      <c r="M54" s="133" t="s">
        <v>2832</v>
      </c>
      <c r="N54" s="134">
        <v>4</v>
      </c>
      <c r="O54" s="87">
        <v>5811580.25</v>
      </c>
      <c r="P54" s="87">
        <v>10000000</v>
      </c>
      <c r="Q54" s="87">
        <v>3333333.3333333335</v>
      </c>
      <c r="R54" s="87">
        <v>3222176.38</v>
      </c>
      <c r="S54" s="87">
        <v>-111156.95333333334</v>
      </c>
      <c r="T54" s="134">
        <v>-3.3347085999999999</v>
      </c>
      <c r="U54" s="133" t="s">
        <v>2909</v>
      </c>
    </row>
    <row r="55" spans="1:21" ht="17.25" customHeight="1">
      <c r="A55" s="132">
        <v>44227</v>
      </c>
      <c r="B55" s="133" t="s">
        <v>2907</v>
      </c>
      <c r="C55" s="134">
        <v>4</v>
      </c>
      <c r="D55" s="133" t="s">
        <v>16</v>
      </c>
      <c r="E55" s="133" t="s">
        <v>2031</v>
      </c>
      <c r="F55" s="133" t="s">
        <v>299</v>
      </c>
      <c r="G55" s="133" t="s">
        <v>300</v>
      </c>
      <c r="H55" s="133" t="s">
        <v>2923</v>
      </c>
      <c r="I55" s="133" t="s">
        <v>2839</v>
      </c>
      <c r="J55" s="133" t="s">
        <v>2922</v>
      </c>
      <c r="K55" s="133" t="s">
        <v>2908</v>
      </c>
      <c r="L55" s="137" t="s">
        <v>2833</v>
      </c>
      <c r="M55" s="133" t="s">
        <v>2834</v>
      </c>
      <c r="N55" s="134">
        <v>4</v>
      </c>
      <c r="O55" s="87">
        <v>27923998.59</v>
      </c>
      <c r="P55" s="87">
        <v>55000000</v>
      </c>
      <c r="Q55" s="87">
        <v>18333333.333333332</v>
      </c>
      <c r="R55" s="87">
        <v>15143432.840000002</v>
      </c>
      <c r="S55" s="87">
        <v>-3189900.4933333332</v>
      </c>
      <c r="T55" s="134">
        <v>-17.399457236363638</v>
      </c>
      <c r="U55" s="133" t="s">
        <v>2909</v>
      </c>
    </row>
    <row r="56" spans="1:21" ht="17.25" customHeight="1">
      <c r="A56" s="132">
        <v>44227</v>
      </c>
      <c r="B56" s="133" t="s">
        <v>2907</v>
      </c>
      <c r="C56" s="134">
        <v>4</v>
      </c>
      <c r="D56" s="133" t="s">
        <v>16</v>
      </c>
      <c r="E56" s="133" t="s">
        <v>2031</v>
      </c>
      <c r="F56" s="133" t="s">
        <v>299</v>
      </c>
      <c r="G56" s="133" t="s">
        <v>300</v>
      </c>
      <c r="H56" s="133" t="s">
        <v>2923</v>
      </c>
      <c r="I56" s="133" t="s">
        <v>2839</v>
      </c>
      <c r="J56" s="133" t="s">
        <v>2922</v>
      </c>
      <c r="K56" s="133" t="s">
        <v>2908</v>
      </c>
      <c r="L56" s="137" t="s">
        <v>2835</v>
      </c>
      <c r="M56" s="133" t="s">
        <v>2836</v>
      </c>
      <c r="N56" s="134">
        <v>4</v>
      </c>
      <c r="O56" s="87">
        <v>360009.5</v>
      </c>
      <c r="P56" s="87">
        <v>1500000</v>
      </c>
      <c r="Q56" s="87">
        <v>500000</v>
      </c>
      <c r="R56" s="87">
        <v>181553.44999999998</v>
      </c>
      <c r="S56" s="87">
        <v>-318446.55</v>
      </c>
      <c r="T56" s="134">
        <v>-63.689309999999999</v>
      </c>
      <c r="U56" s="133" t="s">
        <v>2909</v>
      </c>
    </row>
    <row r="57" spans="1:21" ht="17.25" customHeight="1">
      <c r="A57" s="132">
        <v>44227</v>
      </c>
      <c r="B57" s="133" t="s">
        <v>2907</v>
      </c>
      <c r="C57" s="134">
        <v>4</v>
      </c>
      <c r="D57" s="133" t="s">
        <v>16</v>
      </c>
      <c r="E57" s="133" t="s">
        <v>2031</v>
      </c>
      <c r="F57" s="133" t="s">
        <v>299</v>
      </c>
      <c r="G57" s="133" t="s">
        <v>300</v>
      </c>
      <c r="H57" s="133" t="s">
        <v>2923</v>
      </c>
      <c r="I57" s="133" t="s">
        <v>2839</v>
      </c>
      <c r="J57" s="133" t="s">
        <v>2922</v>
      </c>
      <c r="K57" s="133" t="s">
        <v>2908</v>
      </c>
      <c r="L57" s="137" t="s">
        <v>2837</v>
      </c>
      <c r="M57" s="133" t="s">
        <v>2838</v>
      </c>
      <c r="N57" s="134">
        <v>4</v>
      </c>
      <c r="O57" s="87">
        <v>11097355.27</v>
      </c>
      <c r="P57" s="87">
        <v>16000000</v>
      </c>
      <c r="Q57" s="87">
        <v>5333333.333333334</v>
      </c>
      <c r="R57" s="87">
        <v>3873265.52</v>
      </c>
      <c r="S57" s="87">
        <v>-1460067.8133333332</v>
      </c>
      <c r="T57" s="134">
        <v>-27.376271500000001</v>
      </c>
      <c r="U57" s="133" t="s">
        <v>2909</v>
      </c>
    </row>
    <row r="58" spans="1:21" ht="17.25" customHeight="1">
      <c r="A58" s="132">
        <v>44227</v>
      </c>
      <c r="B58" s="133" t="s">
        <v>2907</v>
      </c>
      <c r="C58" s="134">
        <v>4</v>
      </c>
      <c r="D58" s="133" t="s">
        <v>16</v>
      </c>
      <c r="E58" s="133" t="s">
        <v>2031</v>
      </c>
      <c r="F58" s="133" t="s">
        <v>299</v>
      </c>
      <c r="G58" s="133" t="s">
        <v>300</v>
      </c>
      <c r="H58" s="133" t="s">
        <v>2923</v>
      </c>
      <c r="I58" s="133" t="s">
        <v>2839</v>
      </c>
      <c r="J58" s="133" t="s">
        <v>2922</v>
      </c>
      <c r="K58" s="133" t="s">
        <v>2908</v>
      </c>
      <c r="L58" s="137" t="s">
        <v>2872</v>
      </c>
      <c r="M58" s="133" t="s">
        <v>2873</v>
      </c>
      <c r="N58" s="134">
        <v>4</v>
      </c>
      <c r="O58" s="87">
        <v>36664.86</v>
      </c>
      <c r="P58" s="87">
        <v>100000</v>
      </c>
      <c r="Q58" s="87">
        <v>33333.333333333336</v>
      </c>
      <c r="R58" s="87">
        <v>3017</v>
      </c>
      <c r="S58" s="87">
        <v>-30316.333333333336</v>
      </c>
      <c r="T58" s="134">
        <v>-90.948999999999998</v>
      </c>
      <c r="U58" s="133" t="s">
        <v>2909</v>
      </c>
    </row>
    <row r="59" spans="1:21" ht="17.25" customHeight="1">
      <c r="A59" s="132">
        <v>44227</v>
      </c>
      <c r="B59" s="133" t="s">
        <v>2907</v>
      </c>
      <c r="C59" s="134">
        <v>4</v>
      </c>
      <c r="D59" s="133" t="s">
        <v>16</v>
      </c>
      <c r="E59" s="133" t="s">
        <v>2031</v>
      </c>
      <c r="F59" s="133" t="s">
        <v>299</v>
      </c>
      <c r="G59" s="133" t="s">
        <v>300</v>
      </c>
      <c r="H59" s="133" t="s">
        <v>2924</v>
      </c>
      <c r="I59" s="133" t="s">
        <v>2911</v>
      </c>
      <c r="J59" s="133" t="s">
        <v>2923</v>
      </c>
      <c r="K59" s="133" t="s">
        <v>1944</v>
      </c>
      <c r="L59" s="138" t="s">
        <v>2852</v>
      </c>
      <c r="M59" s="133" t="s">
        <v>2912</v>
      </c>
      <c r="N59" s="134">
        <v>4</v>
      </c>
      <c r="O59" s="87">
        <v>-38544130.100000001</v>
      </c>
      <c r="P59" s="87">
        <v>-38544130.100000001</v>
      </c>
      <c r="Q59" s="87">
        <v>-12848043.366666665</v>
      </c>
      <c r="R59" s="87">
        <v>12503385.089999977</v>
      </c>
      <c r="S59" s="87">
        <v>25351428.456666667</v>
      </c>
      <c r="T59" s="134">
        <v>-197.31742595482783</v>
      </c>
      <c r="U59" s="133" t="s">
        <v>2909</v>
      </c>
    </row>
    <row r="60" spans="1:21" ht="17.25" customHeight="1">
      <c r="A60" s="132">
        <v>44227</v>
      </c>
      <c r="B60" s="133" t="s">
        <v>2907</v>
      </c>
      <c r="C60" s="134">
        <v>4</v>
      </c>
      <c r="D60" s="133" t="s">
        <v>16</v>
      </c>
      <c r="E60" s="133" t="s">
        <v>2031</v>
      </c>
      <c r="F60" s="133" t="s">
        <v>299</v>
      </c>
      <c r="G60" s="133" t="s">
        <v>300</v>
      </c>
      <c r="H60" s="133" t="s">
        <v>2925</v>
      </c>
      <c r="I60" s="133" t="s">
        <v>2913</v>
      </c>
      <c r="J60" s="133" t="s">
        <v>2926</v>
      </c>
      <c r="K60" s="133" t="s">
        <v>1944</v>
      </c>
      <c r="L60" s="138" t="s">
        <v>2853</v>
      </c>
      <c r="M60" s="133" t="s">
        <v>2914</v>
      </c>
      <c r="N60" s="134">
        <v>4</v>
      </c>
      <c r="O60" s="87">
        <v>82908171.25</v>
      </c>
      <c r="P60" s="87">
        <v>82908171.25</v>
      </c>
      <c r="Q60" s="87">
        <v>27636057.083333336</v>
      </c>
      <c r="R60" s="87">
        <v>112025426.75000001</v>
      </c>
      <c r="S60" s="87">
        <v>84389369.666666672</v>
      </c>
      <c r="T60" s="134">
        <v>305.3596589853621</v>
      </c>
      <c r="U60" s="133" t="s">
        <v>2909</v>
      </c>
    </row>
    <row r="61" spans="1:21" ht="17.25" customHeight="1">
      <c r="A61" s="132">
        <v>44227</v>
      </c>
      <c r="B61" s="133" t="s">
        <v>2907</v>
      </c>
      <c r="C61" s="134">
        <v>4</v>
      </c>
      <c r="D61" s="133" t="s">
        <v>16</v>
      </c>
      <c r="E61" s="133" t="s">
        <v>2031</v>
      </c>
      <c r="F61" s="133" t="s">
        <v>299</v>
      </c>
      <c r="G61" s="133" t="s">
        <v>300</v>
      </c>
      <c r="H61" s="133" t="s">
        <v>2925</v>
      </c>
      <c r="I61" s="133" t="s">
        <v>2913</v>
      </c>
      <c r="J61" s="133" t="s">
        <v>2926</v>
      </c>
      <c r="K61" s="133" t="s">
        <v>1944</v>
      </c>
      <c r="L61" s="138" t="s">
        <v>2854</v>
      </c>
      <c r="M61" s="133" t="s">
        <v>2915</v>
      </c>
      <c r="N61" s="134">
        <v>4</v>
      </c>
      <c r="O61" s="87">
        <v>174762083.09</v>
      </c>
      <c r="P61" s="87">
        <v>-174762083.09</v>
      </c>
      <c r="Q61" s="87">
        <v>-58254027.696666665</v>
      </c>
      <c r="R61" s="87">
        <v>-162736476.19</v>
      </c>
      <c r="S61" s="87">
        <v>-104482448.49333334</v>
      </c>
      <c r="T61" s="134">
        <v>179.35660867499448</v>
      </c>
      <c r="U61" s="133" t="s">
        <v>2909</v>
      </c>
    </row>
    <row r="62" spans="1:21" ht="17.25" hidden="1" customHeight="1">
      <c r="A62" s="132">
        <v>44227</v>
      </c>
      <c r="B62" s="133" t="s">
        <v>2907</v>
      </c>
      <c r="C62" s="134">
        <v>4</v>
      </c>
      <c r="D62" s="133" t="s">
        <v>16</v>
      </c>
      <c r="E62" s="133" t="s">
        <v>2019</v>
      </c>
      <c r="F62" s="133" t="s">
        <v>461</v>
      </c>
      <c r="G62" s="133" t="s">
        <v>462</v>
      </c>
      <c r="H62" s="133" t="s">
        <v>2922</v>
      </c>
      <c r="I62" s="133" t="s">
        <v>2811</v>
      </c>
      <c r="J62" s="133" t="s">
        <v>2922</v>
      </c>
      <c r="K62" s="133" t="s">
        <v>2908</v>
      </c>
      <c r="L62" s="133" t="s">
        <v>2790</v>
      </c>
      <c r="M62" s="133" t="s">
        <v>2791</v>
      </c>
      <c r="N62" s="134">
        <v>4</v>
      </c>
      <c r="O62" s="87">
        <v>20307577.18</v>
      </c>
      <c r="P62" s="87">
        <v>38595450</v>
      </c>
      <c r="Q62" s="87">
        <v>12865150</v>
      </c>
      <c r="R62" s="87">
        <v>20935354.029999997</v>
      </c>
      <c r="S62" s="87">
        <v>8070204.0300000003</v>
      </c>
      <c r="T62" s="134">
        <v>62.729187222846221</v>
      </c>
      <c r="U62" s="133" t="s">
        <v>2909</v>
      </c>
    </row>
    <row r="63" spans="1:21" ht="17.25" hidden="1" customHeight="1">
      <c r="A63" s="132">
        <v>44227</v>
      </c>
      <c r="B63" s="133" t="s">
        <v>2907</v>
      </c>
      <c r="C63" s="134">
        <v>4</v>
      </c>
      <c r="D63" s="133" t="s">
        <v>16</v>
      </c>
      <c r="E63" s="133" t="s">
        <v>2019</v>
      </c>
      <c r="F63" s="133" t="s">
        <v>461</v>
      </c>
      <c r="G63" s="133" t="s">
        <v>462</v>
      </c>
      <c r="H63" s="133" t="s">
        <v>2922</v>
      </c>
      <c r="I63" s="133" t="s">
        <v>2811</v>
      </c>
      <c r="J63" s="133" t="s">
        <v>2922</v>
      </c>
      <c r="K63" s="133" t="s">
        <v>2908</v>
      </c>
      <c r="L63" s="133" t="s">
        <v>2792</v>
      </c>
      <c r="M63" s="133" t="s">
        <v>2793</v>
      </c>
      <c r="N63" s="134">
        <v>4</v>
      </c>
      <c r="O63" s="87">
        <v>161606.82999999999</v>
      </c>
      <c r="P63" s="87">
        <v>305100</v>
      </c>
      <c r="Q63" s="87">
        <v>101700</v>
      </c>
      <c r="R63" s="87">
        <v>190100</v>
      </c>
      <c r="S63" s="87">
        <v>88400</v>
      </c>
      <c r="T63" s="134">
        <v>86.922320550639128</v>
      </c>
      <c r="U63" s="133" t="s">
        <v>2909</v>
      </c>
    </row>
    <row r="64" spans="1:21" ht="17.25" hidden="1" customHeight="1">
      <c r="A64" s="132">
        <v>44227</v>
      </c>
      <c r="B64" s="133" t="s">
        <v>2907</v>
      </c>
      <c r="C64" s="134">
        <v>4</v>
      </c>
      <c r="D64" s="133" t="s">
        <v>16</v>
      </c>
      <c r="E64" s="133" t="s">
        <v>2019</v>
      </c>
      <c r="F64" s="133" t="s">
        <v>461</v>
      </c>
      <c r="G64" s="133" t="s">
        <v>462</v>
      </c>
      <c r="H64" s="133" t="s">
        <v>2922</v>
      </c>
      <c r="I64" s="133" t="s">
        <v>2811</v>
      </c>
      <c r="J64" s="133" t="s">
        <v>2922</v>
      </c>
      <c r="K64" s="133" t="s">
        <v>2908</v>
      </c>
      <c r="L64" s="133" t="s">
        <v>2794</v>
      </c>
      <c r="M64" s="133" t="s">
        <v>2795</v>
      </c>
      <c r="N64" s="134">
        <v>4</v>
      </c>
      <c r="O64" s="87">
        <v>140609.87</v>
      </c>
      <c r="P64" s="87">
        <v>269200</v>
      </c>
      <c r="Q64" s="87">
        <v>89733.333333333343</v>
      </c>
      <c r="R64" s="87">
        <v>113981</v>
      </c>
      <c r="S64" s="87">
        <v>24247.666666666668</v>
      </c>
      <c r="T64" s="134">
        <v>27.021916790490341</v>
      </c>
      <c r="U64" s="133" t="s">
        <v>2909</v>
      </c>
    </row>
    <row r="65" spans="1:21" ht="17.25" hidden="1" customHeight="1">
      <c r="A65" s="132">
        <v>44227</v>
      </c>
      <c r="B65" s="133" t="s">
        <v>2907</v>
      </c>
      <c r="C65" s="134">
        <v>4</v>
      </c>
      <c r="D65" s="133" t="s">
        <v>16</v>
      </c>
      <c r="E65" s="133" t="s">
        <v>2019</v>
      </c>
      <c r="F65" s="133" t="s">
        <v>461</v>
      </c>
      <c r="G65" s="133" t="s">
        <v>462</v>
      </c>
      <c r="H65" s="133" t="s">
        <v>2922</v>
      </c>
      <c r="I65" s="133" t="s">
        <v>2811</v>
      </c>
      <c r="J65" s="133" t="s">
        <v>2922</v>
      </c>
      <c r="K65" s="133" t="s">
        <v>2908</v>
      </c>
      <c r="L65" s="133" t="s">
        <v>2865</v>
      </c>
      <c r="M65" s="133" t="s">
        <v>2796</v>
      </c>
      <c r="N65" s="134">
        <v>4</v>
      </c>
      <c r="O65" s="87">
        <v>559118.64</v>
      </c>
      <c r="P65" s="87">
        <v>1091100</v>
      </c>
      <c r="Q65" s="87">
        <v>363700</v>
      </c>
      <c r="R65" s="87">
        <v>274518.98</v>
      </c>
      <c r="S65" s="87">
        <v>-89181.02</v>
      </c>
      <c r="T65" s="134">
        <v>-24.520489414352486</v>
      </c>
      <c r="U65" s="133" t="s">
        <v>2910</v>
      </c>
    </row>
    <row r="66" spans="1:21" ht="17.25" hidden="1" customHeight="1">
      <c r="A66" s="132">
        <v>44227</v>
      </c>
      <c r="B66" s="133" t="s">
        <v>2907</v>
      </c>
      <c r="C66" s="134">
        <v>4</v>
      </c>
      <c r="D66" s="133" t="s">
        <v>16</v>
      </c>
      <c r="E66" s="133" t="s">
        <v>2019</v>
      </c>
      <c r="F66" s="133" t="s">
        <v>461</v>
      </c>
      <c r="G66" s="133" t="s">
        <v>462</v>
      </c>
      <c r="H66" s="133" t="s">
        <v>2922</v>
      </c>
      <c r="I66" s="133" t="s">
        <v>2811</v>
      </c>
      <c r="J66" s="133" t="s">
        <v>2922</v>
      </c>
      <c r="K66" s="133" t="s">
        <v>2908</v>
      </c>
      <c r="L66" s="133" t="s">
        <v>2797</v>
      </c>
      <c r="M66" s="133" t="s">
        <v>2798</v>
      </c>
      <c r="N66" s="134">
        <v>4</v>
      </c>
      <c r="O66" s="87">
        <v>3645417.2</v>
      </c>
      <c r="P66" s="87">
        <v>6876470</v>
      </c>
      <c r="Q66" s="87">
        <v>2292156.6666666665</v>
      </c>
      <c r="R66" s="87">
        <v>2260119.8200000003</v>
      </c>
      <c r="S66" s="87">
        <v>-32036.846666666668</v>
      </c>
      <c r="T66" s="134">
        <v>-1.3976726430857696</v>
      </c>
      <c r="U66" s="133" t="s">
        <v>2910</v>
      </c>
    </row>
    <row r="67" spans="1:21" ht="17.25" hidden="1" customHeight="1">
      <c r="A67" s="132">
        <v>44227</v>
      </c>
      <c r="B67" s="133" t="s">
        <v>2907</v>
      </c>
      <c r="C67" s="134">
        <v>4</v>
      </c>
      <c r="D67" s="133" t="s">
        <v>16</v>
      </c>
      <c r="E67" s="133" t="s">
        <v>2019</v>
      </c>
      <c r="F67" s="133" t="s">
        <v>461</v>
      </c>
      <c r="G67" s="133" t="s">
        <v>462</v>
      </c>
      <c r="H67" s="133" t="s">
        <v>2922</v>
      </c>
      <c r="I67" s="133" t="s">
        <v>2811</v>
      </c>
      <c r="J67" s="133" t="s">
        <v>2922</v>
      </c>
      <c r="K67" s="133" t="s">
        <v>2908</v>
      </c>
      <c r="L67" s="133" t="s">
        <v>2799</v>
      </c>
      <c r="M67" s="133" t="s">
        <v>2800</v>
      </c>
      <c r="N67" s="134">
        <v>4</v>
      </c>
      <c r="O67" s="87">
        <v>2073564.19</v>
      </c>
      <c r="P67" s="87">
        <v>3926550</v>
      </c>
      <c r="Q67" s="87">
        <v>1308850</v>
      </c>
      <c r="R67" s="87">
        <v>1206244.77</v>
      </c>
      <c r="S67" s="87">
        <v>-102605.23</v>
      </c>
      <c r="T67" s="134">
        <v>-7.8393421706077859</v>
      </c>
      <c r="U67" s="133" t="s">
        <v>2910</v>
      </c>
    </row>
    <row r="68" spans="1:21" ht="17.25" hidden="1" customHeight="1">
      <c r="A68" s="132">
        <v>44227</v>
      </c>
      <c r="B68" s="133" t="s">
        <v>2907</v>
      </c>
      <c r="C68" s="134">
        <v>4</v>
      </c>
      <c r="D68" s="133" t="s">
        <v>16</v>
      </c>
      <c r="E68" s="133" t="s">
        <v>2019</v>
      </c>
      <c r="F68" s="133" t="s">
        <v>461</v>
      </c>
      <c r="G68" s="133" t="s">
        <v>462</v>
      </c>
      <c r="H68" s="133" t="s">
        <v>2922</v>
      </c>
      <c r="I68" s="133" t="s">
        <v>2811</v>
      </c>
      <c r="J68" s="133" t="s">
        <v>2922</v>
      </c>
      <c r="K68" s="133" t="s">
        <v>2908</v>
      </c>
      <c r="L68" s="133" t="s">
        <v>2801</v>
      </c>
      <c r="M68" s="133" t="s">
        <v>2802</v>
      </c>
      <c r="N68" s="134">
        <v>4</v>
      </c>
      <c r="O68" s="87">
        <v>17815.09</v>
      </c>
      <c r="P68" s="87">
        <v>30330</v>
      </c>
      <c r="Q68" s="87">
        <v>10110</v>
      </c>
      <c r="R68" s="87">
        <v>5452</v>
      </c>
      <c r="S68" s="87">
        <v>-4658</v>
      </c>
      <c r="T68" s="134">
        <v>-46.073194856577643</v>
      </c>
      <c r="U68" s="133" t="s">
        <v>2910</v>
      </c>
    </row>
    <row r="69" spans="1:21" ht="17.25" hidden="1" customHeight="1">
      <c r="A69" s="132">
        <v>44227</v>
      </c>
      <c r="B69" s="133" t="s">
        <v>2907</v>
      </c>
      <c r="C69" s="134">
        <v>4</v>
      </c>
      <c r="D69" s="133" t="s">
        <v>16</v>
      </c>
      <c r="E69" s="133" t="s">
        <v>2019</v>
      </c>
      <c r="F69" s="133" t="s">
        <v>461</v>
      </c>
      <c r="G69" s="133" t="s">
        <v>462</v>
      </c>
      <c r="H69" s="133" t="s">
        <v>2922</v>
      </c>
      <c r="I69" s="133" t="s">
        <v>2811</v>
      </c>
      <c r="J69" s="133" t="s">
        <v>2922</v>
      </c>
      <c r="K69" s="133" t="s">
        <v>2908</v>
      </c>
      <c r="L69" s="133" t="s">
        <v>2803</v>
      </c>
      <c r="M69" s="133" t="s">
        <v>2804</v>
      </c>
      <c r="N69" s="134">
        <v>4</v>
      </c>
      <c r="O69" s="87">
        <v>2813769.08</v>
      </c>
      <c r="P69" s="87">
        <v>5626200</v>
      </c>
      <c r="Q69" s="87">
        <v>1875400</v>
      </c>
      <c r="R69" s="87">
        <v>1522416.5</v>
      </c>
      <c r="S69" s="87">
        <v>-352983.5</v>
      </c>
      <c r="T69" s="134">
        <v>-18.82177135544417</v>
      </c>
      <c r="U69" s="133" t="s">
        <v>2910</v>
      </c>
    </row>
    <row r="70" spans="1:21" ht="17.25" hidden="1" customHeight="1">
      <c r="A70" s="132">
        <v>44227</v>
      </c>
      <c r="B70" s="133" t="s">
        <v>2907</v>
      </c>
      <c r="C70" s="134">
        <v>4</v>
      </c>
      <c r="D70" s="133" t="s">
        <v>16</v>
      </c>
      <c r="E70" s="133" t="s">
        <v>2019</v>
      </c>
      <c r="F70" s="133" t="s">
        <v>461</v>
      </c>
      <c r="G70" s="133" t="s">
        <v>462</v>
      </c>
      <c r="H70" s="133" t="s">
        <v>2922</v>
      </c>
      <c r="I70" s="133" t="s">
        <v>2811</v>
      </c>
      <c r="J70" s="133" t="s">
        <v>2922</v>
      </c>
      <c r="K70" s="133" t="s">
        <v>2908</v>
      </c>
      <c r="L70" s="133" t="s">
        <v>2805</v>
      </c>
      <c r="M70" s="133" t="s">
        <v>2806</v>
      </c>
      <c r="N70" s="134">
        <v>4</v>
      </c>
      <c r="O70" s="87">
        <v>25278281.5</v>
      </c>
      <c r="P70" s="87">
        <v>50402860</v>
      </c>
      <c r="Q70" s="87">
        <v>16800953.333333332</v>
      </c>
      <c r="R70" s="87">
        <v>16117781</v>
      </c>
      <c r="S70" s="87">
        <v>-683172.33333333326</v>
      </c>
      <c r="T70" s="134">
        <v>-4.0662712393701472</v>
      </c>
      <c r="U70" s="133" t="s">
        <v>2910</v>
      </c>
    </row>
    <row r="71" spans="1:21" ht="17.25" hidden="1" customHeight="1">
      <c r="A71" s="132">
        <v>44227</v>
      </c>
      <c r="B71" s="133" t="s">
        <v>2907</v>
      </c>
      <c r="C71" s="134">
        <v>4</v>
      </c>
      <c r="D71" s="133" t="s">
        <v>16</v>
      </c>
      <c r="E71" s="133" t="s">
        <v>2019</v>
      </c>
      <c r="F71" s="133" t="s">
        <v>461</v>
      </c>
      <c r="G71" s="133" t="s">
        <v>462</v>
      </c>
      <c r="H71" s="133" t="s">
        <v>2922</v>
      </c>
      <c r="I71" s="133" t="s">
        <v>2811</v>
      </c>
      <c r="J71" s="133" t="s">
        <v>2922</v>
      </c>
      <c r="K71" s="133" t="s">
        <v>2908</v>
      </c>
      <c r="L71" s="133" t="s">
        <v>2807</v>
      </c>
      <c r="M71" s="133" t="s">
        <v>2808</v>
      </c>
      <c r="N71" s="134">
        <v>4</v>
      </c>
      <c r="O71" s="87">
        <v>2162488.66</v>
      </c>
      <c r="P71" s="87">
        <v>6162910</v>
      </c>
      <c r="Q71" s="87">
        <v>2054303.3333333333</v>
      </c>
      <c r="R71" s="87">
        <v>3559517.1</v>
      </c>
      <c r="S71" s="87">
        <v>1505213.7666666666</v>
      </c>
      <c r="T71" s="134">
        <v>73.27125173010802</v>
      </c>
      <c r="U71" s="133" t="s">
        <v>2909</v>
      </c>
    </row>
    <row r="72" spans="1:21" ht="17.25" hidden="1" customHeight="1">
      <c r="A72" s="132">
        <v>44227</v>
      </c>
      <c r="B72" s="133" t="s">
        <v>2907</v>
      </c>
      <c r="C72" s="134">
        <v>4</v>
      </c>
      <c r="D72" s="133" t="s">
        <v>16</v>
      </c>
      <c r="E72" s="133" t="s">
        <v>2019</v>
      </c>
      <c r="F72" s="133" t="s">
        <v>461</v>
      </c>
      <c r="G72" s="133" t="s">
        <v>462</v>
      </c>
      <c r="H72" s="133" t="s">
        <v>2922</v>
      </c>
      <c r="I72" s="133" t="s">
        <v>2811</v>
      </c>
      <c r="J72" s="133" t="s">
        <v>2922</v>
      </c>
      <c r="K72" s="133" t="s">
        <v>2908</v>
      </c>
      <c r="L72" s="133" t="s">
        <v>2870</v>
      </c>
      <c r="M72" s="133" t="s">
        <v>2871</v>
      </c>
      <c r="N72" s="134">
        <v>4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135"/>
      <c r="U72" s="133" t="s">
        <v>2909</v>
      </c>
    </row>
    <row r="73" spans="1:21" ht="17.25" hidden="1" customHeight="1">
      <c r="A73" s="132">
        <v>44227</v>
      </c>
      <c r="B73" s="133" t="s">
        <v>2907</v>
      </c>
      <c r="C73" s="134">
        <v>4</v>
      </c>
      <c r="D73" s="133" t="s">
        <v>16</v>
      </c>
      <c r="E73" s="133" t="s">
        <v>2019</v>
      </c>
      <c r="F73" s="133" t="s">
        <v>461</v>
      </c>
      <c r="G73" s="133" t="s">
        <v>462</v>
      </c>
      <c r="H73" s="133" t="s">
        <v>2922</v>
      </c>
      <c r="I73" s="133" t="s">
        <v>2811</v>
      </c>
      <c r="J73" s="133" t="s">
        <v>2922</v>
      </c>
      <c r="K73" s="133" t="s">
        <v>2908</v>
      </c>
      <c r="L73" s="133" t="s">
        <v>2809</v>
      </c>
      <c r="M73" s="133" t="s">
        <v>2810</v>
      </c>
      <c r="N73" s="134">
        <v>4</v>
      </c>
      <c r="O73" s="87">
        <v>861400.82</v>
      </c>
      <c r="P73" s="87">
        <v>1835771.01</v>
      </c>
      <c r="Q73" s="87">
        <v>611923.67000000004</v>
      </c>
      <c r="R73" s="87">
        <v>1835771.01</v>
      </c>
      <c r="S73" s="87">
        <v>1223847.3400000001</v>
      </c>
      <c r="T73" s="134">
        <v>200</v>
      </c>
      <c r="U73" s="133" t="s">
        <v>2909</v>
      </c>
    </row>
    <row r="74" spans="1:21" ht="17.25" hidden="1" customHeight="1">
      <c r="A74" s="132">
        <v>44227</v>
      </c>
      <c r="B74" s="133" t="s">
        <v>2907</v>
      </c>
      <c r="C74" s="134">
        <v>4</v>
      </c>
      <c r="D74" s="133" t="s">
        <v>16</v>
      </c>
      <c r="E74" s="133" t="s">
        <v>2019</v>
      </c>
      <c r="F74" s="133" t="s">
        <v>461</v>
      </c>
      <c r="G74" s="133" t="s">
        <v>462</v>
      </c>
      <c r="H74" s="133" t="s">
        <v>2923</v>
      </c>
      <c r="I74" s="133" t="s">
        <v>2839</v>
      </c>
      <c r="J74" s="133" t="s">
        <v>2922</v>
      </c>
      <c r="K74" s="133" t="s">
        <v>2908</v>
      </c>
      <c r="L74" s="133" t="s">
        <v>2812</v>
      </c>
      <c r="M74" s="133" t="s">
        <v>2813</v>
      </c>
      <c r="N74" s="134">
        <v>4</v>
      </c>
      <c r="O74" s="87">
        <v>5051842.88</v>
      </c>
      <c r="P74" s="87">
        <v>12031626.68</v>
      </c>
      <c r="Q74" s="87">
        <v>4010542.2266666661</v>
      </c>
      <c r="R74" s="87">
        <v>2952409.6</v>
      </c>
      <c r="S74" s="87">
        <v>-1058132.6266666667</v>
      </c>
      <c r="T74" s="134">
        <v>-26.383779720133404</v>
      </c>
      <c r="U74" s="133" t="s">
        <v>2909</v>
      </c>
    </row>
    <row r="75" spans="1:21" ht="17.25" hidden="1" customHeight="1">
      <c r="A75" s="132">
        <v>44227</v>
      </c>
      <c r="B75" s="133" t="s">
        <v>2907</v>
      </c>
      <c r="C75" s="134">
        <v>4</v>
      </c>
      <c r="D75" s="133" t="s">
        <v>16</v>
      </c>
      <c r="E75" s="133" t="s">
        <v>2019</v>
      </c>
      <c r="F75" s="133" t="s">
        <v>461</v>
      </c>
      <c r="G75" s="133" t="s">
        <v>462</v>
      </c>
      <c r="H75" s="133" t="s">
        <v>2923</v>
      </c>
      <c r="I75" s="133" t="s">
        <v>2839</v>
      </c>
      <c r="J75" s="133" t="s">
        <v>2922</v>
      </c>
      <c r="K75" s="133" t="s">
        <v>2908</v>
      </c>
      <c r="L75" s="133" t="s">
        <v>2814</v>
      </c>
      <c r="M75" s="133" t="s">
        <v>2815</v>
      </c>
      <c r="N75" s="134">
        <v>4</v>
      </c>
      <c r="O75" s="87">
        <v>1721174.48</v>
      </c>
      <c r="P75" s="87">
        <v>3667805.4</v>
      </c>
      <c r="Q75" s="87">
        <v>1222601.8</v>
      </c>
      <c r="R75" s="87">
        <v>1149930.3500000001</v>
      </c>
      <c r="S75" s="87">
        <v>-72671.45</v>
      </c>
      <c r="T75" s="134">
        <v>-5.9439999188615626</v>
      </c>
      <c r="U75" s="133" t="s">
        <v>2909</v>
      </c>
    </row>
    <row r="76" spans="1:21" ht="17.25" hidden="1" customHeight="1">
      <c r="A76" s="132">
        <v>44227</v>
      </c>
      <c r="B76" s="133" t="s">
        <v>2907</v>
      </c>
      <c r="C76" s="134">
        <v>4</v>
      </c>
      <c r="D76" s="133" t="s">
        <v>16</v>
      </c>
      <c r="E76" s="133" t="s">
        <v>2019</v>
      </c>
      <c r="F76" s="133" t="s">
        <v>461</v>
      </c>
      <c r="G76" s="133" t="s">
        <v>462</v>
      </c>
      <c r="H76" s="133" t="s">
        <v>2923</v>
      </c>
      <c r="I76" s="133" t="s">
        <v>2839</v>
      </c>
      <c r="J76" s="133" t="s">
        <v>2922</v>
      </c>
      <c r="K76" s="133" t="s">
        <v>2908</v>
      </c>
      <c r="L76" s="133" t="s">
        <v>2816</v>
      </c>
      <c r="M76" s="133" t="s">
        <v>2817</v>
      </c>
      <c r="N76" s="134">
        <v>4</v>
      </c>
      <c r="O76" s="87">
        <v>121698.17</v>
      </c>
      <c r="P76" s="87">
        <v>823730.77</v>
      </c>
      <c r="Q76" s="87">
        <v>274576.9233333334</v>
      </c>
      <c r="R76" s="87">
        <v>27577.01</v>
      </c>
      <c r="S76" s="87">
        <v>-246999.91333333336</v>
      </c>
      <c r="T76" s="134">
        <v>-89.956544903621847</v>
      </c>
      <c r="U76" s="133" t="s">
        <v>2909</v>
      </c>
    </row>
    <row r="77" spans="1:21" ht="17.25" hidden="1" customHeight="1">
      <c r="A77" s="132">
        <v>44227</v>
      </c>
      <c r="B77" s="133" t="s">
        <v>2907</v>
      </c>
      <c r="C77" s="134">
        <v>4</v>
      </c>
      <c r="D77" s="133" t="s">
        <v>16</v>
      </c>
      <c r="E77" s="133" t="s">
        <v>2019</v>
      </c>
      <c r="F77" s="133" t="s">
        <v>461</v>
      </c>
      <c r="G77" s="133" t="s">
        <v>462</v>
      </c>
      <c r="H77" s="133" t="s">
        <v>2923</v>
      </c>
      <c r="I77" s="133" t="s">
        <v>2839</v>
      </c>
      <c r="J77" s="133" t="s">
        <v>2922</v>
      </c>
      <c r="K77" s="133" t="s">
        <v>2908</v>
      </c>
      <c r="L77" s="133" t="s">
        <v>2818</v>
      </c>
      <c r="M77" s="133" t="s">
        <v>2819</v>
      </c>
      <c r="N77" s="134">
        <v>4</v>
      </c>
      <c r="O77" s="87">
        <v>1422144.24</v>
      </c>
      <c r="P77" s="87">
        <v>2850459.75</v>
      </c>
      <c r="Q77" s="87">
        <v>950153.25</v>
      </c>
      <c r="R77" s="87">
        <v>865614</v>
      </c>
      <c r="S77" s="87">
        <v>-84539.25</v>
      </c>
      <c r="T77" s="134">
        <v>-8.8974331246038467</v>
      </c>
      <c r="U77" s="133" t="s">
        <v>2909</v>
      </c>
    </row>
    <row r="78" spans="1:21" ht="17.25" hidden="1" customHeight="1">
      <c r="A78" s="132">
        <v>44227</v>
      </c>
      <c r="B78" s="133" t="s">
        <v>2907</v>
      </c>
      <c r="C78" s="134">
        <v>4</v>
      </c>
      <c r="D78" s="133" t="s">
        <v>16</v>
      </c>
      <c r="E78" s="133" t="s">
        <v>2019</v>
      </c>
      <c r="F78" s="133" t="s">
        <v>461</v>
      </c>
      <c r="G78" s="133" t="s">
        <v>462</v>
      </c>
      <c r="H78" s="133" t="s">
        <v>2923</v>
      </c>
      <c r="I78" s="133" t="s">
        <v>2839</v>
      </c>
      <c r="J78" s="133" t="s">
        <v>2922</v>
      </c>
      <c r="K78" s="133" t="s">
        <v>2908</v>
      </c>
      <c r="L78" s="133" t="s">
        <v>2820</v>
      </c>
      <c r="M78" s="133" t="s">
        <v>2821</v>
      </c>
      <c r="N78" s="134">
        <v>4</v>
      </c>
      <c r="O78" s="87">
        <v>25256685.59</v>
      </c>
      <c r="P78" s="87">
        <v>50402860</v>
      </c>
      <c r="Q78" s="87">
        <v>16800953.333333332</v>
      </c>
      <c r="R78" s="87">
        <v>16117781</v>
      </c>
      <c r="S78" s="87">
        <v>-683172.33333333326</v>
      </c>
      <c r="T78" s="134">
        <v>-4.0662712393701472</v>
      </c>
      <c r="U78" s="133" t="s">
        <v>2909</v>
      </c>
    </row>
    <row r="79" spans="1:21" ht="17.25" hidden="1" customHeight="1">
      <c r="A79" s="132">
        <v>44227</v>
      </c>
      <c r="B79" s="133" t="s">
        <v>2907</v>
      </c>
      <c r="C79" s="134">
        <v>4</v>
      </c>
      <c r="D79" s="133" t="s">
        <v>16</v>
      </c>
      <c r="E79" s="133" t="s">
        <v>2019</v>
      </c>
      <c r="F79" s="133" t="s">
        <v>461</v>
      </c>
      <c r="G79" s="133" t="s">
        <v>462</v>
      </c>
      <c r="H79" s="133" t="s">
        <v>2923</v>
      </c>
      <c r="I79" s="133" t="s">
        <v>2839</v>
      </c>
      <c r="J79" s="133" t="s">
        <v>2922</v>
      </c>
      <c r="K79" s="133" t="s">
        <v>2908</v>
      </c>
      <c r="L79" s="133" t="s">
        <v>2822</v>
      </c>
      <c r="M79" s="133" t="s">
        <v>2846</v>
      </c>
      <c r="N79" s="134">
        <v>4</v>
      </c>
      <c r="O79" s="87">
        <v>4296799.57</v>
      </c>
      <c r="P79" s="87">
        <v>6566930</v>
      </c>
      <c r="Q79" s="87">
        <v>2188976.6666666665</v>
      </c>
      <c r="R79" s="87">
        <v>2215192</v>
      </c>
      <c r="S79" s="87">
        <v>26215.333333333336</v>
      </c>
      <c r="T79" s="134">
        <v>1.19760679647872</v>
      </c>
      <c r="U79" s="133" t="s">
        <v>2910</v>
      </c>
    </row>
    <row r="80" spans="1:21" ht="17.25" hidden="1" customHeight="1">
      <c r="A80" s="132">
        <v>44227</v>
      </c>
      <c r="B80" s="133" t="s">
        <v>2907</v>
      </c>
      <c r="C80" s="134">
        <v>4</v>
      </c>
      <c r="D80" s="133" t="s">
        <v>16</v>
      </c>
      <c r="E80" s="133" t="s">
        <v>2019</v>
      </c>
      <c r="F80" s="133" t="s">
        <v>461</v>
      </c>
      <c r="G80" s="133" t="s">
        <v>462</v>
      </c>
      <c r="H80" s="133" t="s">
        <v>2923</v>
      </c>
      <c r="I80" s="133" t="s">
        <v>2839</v>
      </c>
      <c r="J80" s="133" t="s">
        <v>2922</v>
      </c>
      <c r="K80" s="133" t="s">
        <v>2908</v>
      </c>
      <c r="L80" s="133" t="s">
        <v>2823</v>
      </c>
      <c r="M80" s="133" t="s">
        <v>2824</v>
      </c>
      <c r="N80" s="134">
        <v>4</v>
      </c>
      <c r="O80" s="87">
        <v>7514031.9000000004</v>
      </c>
      <c r="P80" s="87">
        <v>13734905</v>
      </c>
      <c r="Q80" s="87">
        <v>4578301.666666666</v>
      </c>
      <c r="R80" s="87">
        <v>4767150</v>
      </c>
      <c r="S80" s="87">
        <v>188848.33333333334</v>
      </c>
      <c r="T80" s="134">
        <v>4.1248556142179362</v>
      </c>
      <c r="U80" s="133" t="s">
        <v>2910</v>
      </c>
    </row>
    <row r="81" spans="1:21" ht="17.25" hidden="1" customHeight="1">
      <c r="A81" s="132">
        <v>44227</v>
      </c>
      <c r="B81" s="133" t="s">
        <v>2907</v>
      </c>
      <c r="C81" s="134">
        <v>4</v>
      </c>
      <c r="D81" s="133" t="s">
        <v>16</v>
      </c>
      <c r="E81" s="133" t="s">
        <v>2019</v>
      </c>
      <c r="F81" s="133" t="s">
        <v>461</v>
      </c>
      <c r="G81" s="133" t="s">
        <v>462</v>
      </c>
      <c r="H81" s="133" t="s">
        <v>2923</v>
      </c>
      <c r="I81" s="133" t="s">
        <v>2839</v>
      </c>
      <c r="J81" s="133" t="s">
        <v>2922</v>
      </c>
      <c r="K81" s="133" t="s">
        <v>2908</v>
      </c>
      <c r="L81" s="133" t="s">
        <v>2825</v>
      </c>
      <c r="M81" s="133" t="s">
        <v>2826</v>
      </c>
      <c r="N81" s="134">
        <v>4</v>
      </c>
      <c r="O81" s="87">
        <v>1599329.32</v>
      </c>
      <c r="P81" s="87">
        <v>3059610</v>
      </c>
      <c r="Q81" s="87">
        <v>1019870</v>
      </c>
      <c r="R81" s="87">
        <v>1024676.7</v>
      </c>
      <c r="S81" s="87">
        <v>4806.7</v>
      </c>
      <c r="T81" s="134">
        <v>0.47130516634473024</v>
      </c>
      <c r="U81" s="133" t="s">
        <v>2910</v>
      </c>
    </row>
    <row r="82" spans="1:21" ht="17.25" hidden="1" customHeight="1">
      <c r="A82" s="132">
        <v>44227</v>
      </c>
      <c r="B82" s="133" t="s">
        <v>2907</v>
      </c>
      <c r="C82" s="134">
        <v>4</v>
      </c>
      <c r="D82" s="133" t="s">
        <v>16</v>
      </c>
      <c r="E82" s="133" t="s">
        <v>2019</v>
      </c>
      <c r="F82" s="133" t="s">
        <v>461</v>
      </c>
      <c r="G82" s="133" t="s">
        <v>462</v>
      </c>
      <c r="H82" s="133" t="s">
        <v>2923</v>
      </c>
      <c r="I82" s="133" t="s">
        <v>2839</v>
      </c>
      <c r="J82" s="133" t="s">
        <v>2922</v>
      </c>
      <c r="K82" s="133" t="s">
        <v>2908</v>
      </c>
      <c r="L82" s="133" t="s">
        <v>2827</v>
      </c>
      <c r="M82" s="133" t="s">
        <v>2828</v>
      </c>
      <c r="N82" s="134">
        <v>4</v>
      </c>
      <c r="O82" s="87">
        <v>1599767.19</v>
      </c>
      <c r="P82" s="87">
        <v>2959800</v>
      </c>
      <c r="Q82" s="87">
        <v>986600</v>
      </c>
      <c r="R82" s="87">
        <v>1041268.71</v>
      </c>
      <c r="S82" s="87">
        <v>54668.71</v>
      </c>
      <c r="T82" s="134">
        <v>5.5411220352726538</v>
      </c>
      <c r="U82" s="133" t="s">
        <v>2910</v>
      </c>
    </row>
    <row r="83" spans="1:21" ht="17.25" hidden="1" customHeight="1">
      <c r="A83" s="132">
        <v>44227</v>
      </c>
      <c r="B83" s="133" t="s">
        <v>2907</v>
      </c>
      <c r="C83" s="134">
        <v>4</v>
      </c>
      <c r="D83" s="133" t="s">
        <v>16</v>
      </c>
      <c r="E83" s="133" t="s">
        <v>2019</v>
      </c>
      <c r="F83" s="133" t="s">
        <v>461</v>
      </c>
      <c r="G83" s="133" t="s">
        <v>462</v>
      </c>
      <c r="H83" s="133" t="s">
        <v>2923</v>
      </c>
      <c r="I83" s="133" t="s">
        <v>2839</v>
      </c>
      <c r="J83" s="133" t="s">
        <v>2922</v>
      </c>
      <c r="K83" s="133" t="s">
        <v>2908</v>
      </c>
      <c r="L83" s="133" t="s">
        <v>2829</v>
      </c>
      <c r="M83" s="133" t="s">
        <v>2830</v>
      </c>
      <c r="N83" s="134">
        <v>4</v>
      </c>
      <c r="O83" s="87">
        <v>1517625.24</v>
      </c>
      <c r="P83" s="87">
        <v>2875722</v>
      </c>
      <c r="Q83" s="87">
        <v>958574</v>
      </c>
      <c r="R83" s="87">
        <v>789047.55</v>
      </c>
      <c r="S83" s="87">
        <v>-169526.45</v>
      </c>
      <c r="T83" s="134">
        <v>-17.685275210886171</v>
      </c>
      <c r="U83" s="133" t="s">
        <v>2909</v>
      </c>
    </row>
    <row r="84" spans="1:21" ht="17.25" hidden="1" customHeight="1">
      <c r="A84" s="132">
        <v>44227</v>
      </c>
      <c r="B84" s="133" t="s">
        <v>2907</v>
      </c>
      <c r="C84" s="134">
        <v>4</v>
      </c>
      <c r="D84" s="133" t="s">
        <v>16</v>
      </c>
      <c r="E84" s="133" t="s">
        <v>2019</v>
      </c>
      <c r="F84" s="133" t="s">
        <v>461</v>
      </c>
      <c r="G84" s="133" t="s">
        <v>462</v>
      </c>
      <c r="H84" s="133" t="s">
        <v>2923</v>
      </c>
      <c r="I84" s="133" t="s">
        <v>2839</v>
      </c>
      <c r="J84" s="133" t="s">
        <v>2922</v>
      </c>
      <c r="K84" s="133" t="s">
        <v>2908</v>
      </c>
      <c r="L84" s="133" t="s">
        <v>2831</v>
      </c>
      <c r="M84" s="133" t="s">
        <v>2832</v>
      </c>
      <c r="N84" s="134">
        <v>4</v>
      </c>
      <c r="O84" s="87">
        <v>1182348.47</v>
      </c>
      <c r="P84" s="87">
        <v>2235615.21</v>
      </c>
      <c r="Q84" s="87">
        <v>745205.07</v>
      </c>
      <c r="R84" s="87">
        <v>973161.23</v>
      </c>
      <c r="S84" s="87">
        <v>227956.16</v>
      </c>
      <c r="T84" s="134">
        <v>30.58972210159547</v>
      </c>
      <c r="U84" s="133" t="s">
        <v>2910</v>
      </c>
    </row>
    <row r="85" spans="1:21" ht="17.25" hidden="1" customHeight="1">
      <c r="A85" s="132">
        <v>44227</v>
      </c>
      <c r="B85" s="133" t="s">
        <v>2907</v>
      </c>
      <c r="C85" s="134">
        <v>4</v>
      </c>
      <c r="D85" s="133" t="s">
        <v>16</v>
      </c>
      <c r="E85" s="133" t="s">
        <v>2019</v>
      </c>
      <c r="F85" s="133" t="s">
        <v>461</v>
      </c>
      <c r="G85" s="133" t="s">
        <v>462</v>
      </c>
      <c r="H85" s="133" t="s">
        <v>2923</v>
      </c>
      <c r="I85" s="133" t="s">
        <v>2839</v>
      </c>
      <c r="J85" s="133" t="s">
        <v>2922</v>
      </c>
      <c r="K85" s="133" t="s">
        <v>2908</v>
      </c>
      <c r="L85" s="133" t="s">
        <v>2833</v>
      </c>
      <c r="M85" s="133" t="s">
        <v>2834</v>
      </c>
      <c r="N85" s="134">
        <v>4</v>
      </c>
      <c r="O85" s="87">
        <v>1810497.44</v>
      </c>
      <c r="P85" s="87">
        <v>3492158.57</v>
      </c>
      <c r="Q85" s="87">
        <v>1164052.8566666667</v>
      </c>
      <c r="R85" s="87">
        <v>1077777.1600000001</v>
      </c>
      <c r="S85" s="87">
        <v>-86275.69666666667</v>
      </c>
      <c r="T85" s="134">
        <v>-7.411664871793036</v>
      </c>
      <c r="U85" s="133" t="s">
        <v>2909</v>
      </c>
    </row>
    <row r="86" spans="1:21" ht="17.25" hidden="1" customHeight="1">
      <c r="A86" s="132">
        <v>44227</v>
      </c>
      <c r="B86" s="133" t="s">
        <v>2907</v>
      </c>
      <c r="C86" s="134">
        <v>4</v>
      </c>
      <c r="D86" s="133" t="s">
        <v>16</v>
      </c>
      <c r="E86" s="133" t="s">
        <v>2019</v>
      </c>
      <c r="F86" s="133" t="s">
        <v>461</v>
      </c>
      <c r="G86" s="133" t="s">
        <v>462</v>
      </c>
      <c r="H86" s="133" t="s">
        <v>2923</v>
      </c>
      <c r="I86" s="133" t="s">
        <v>2839</v>
      </c>
      <c r="J86" s="133" t="s">
        <v>2922</v>
      </c>
      <c r="K86" s="133" t="s">
        <v>2908</v>
      </c>
      <c r="L86" s="133" t="s">
        <v>2835</v>
      </c>
      <c r="M86" s="133" t="s">
        <v>2836</v>
      </c>
      <c r="N86" s="134">
        <v>4</v>
      </c>
      <c r="O86" s="87">
        <v>42426.48</v>
      </c>
      <c r="P86" s="87">
        <v>74974.95</v>
      </c>
      <c r="Q86" s="87">
        <v>24991.65</v>
      </c>
      <c r="R86" s="87">
        <v>4836.45</v>
      </c>
      <c r="S86" s="87">
        <v>-20155.2</v>
      </c>
      <c r="T86" s="134">
        <v>-80.647736343938874</v>
      </c>
      <c r="U86" s="133" t="s">
        <v>2909</v>
      </c>
    </row>
    <row r="87" spans="1:21" ht="17.25" hidden="1" customHeight="1">
      <c r="A87" s="132">
        <v>44227</v>
      </c>
      <c r="B87" s="133" t="s">
        <v>2907</v>
      </c>
      <c r="C87" s="134">
        <v>4</v>
      </c>
      <c r="D87" s="133" t="s">
        <v>16</v>
      </c>
      <c r="E87" s="133" t="s">
        <v>2019</v>
      </c>
      <c r="F87" s="133" t="s">
        <v>461</v>
      </c>
      <c r="G87" s="133" t="s">
        <v>462</v>
      </c>
      <c r="H87" s="133" t="s">
        <v>2923</v>
      </c>
      <c r="I87" s="133" t="s">
        <v>2839</v>
      </c>
      <c r="J87" s="133" t="s">
        <v>2922</v>
      </c>
      <c r="K87" s="133" t="s">
        <v>2908</v>
      </c>
      <c r="L87" s="133" t="s">
        <v>2837</v>
      </c>
      <c r="M87" s="133" t="s">
        <v>2838</v>
      </c>
      <c r="N87" s="134">
        <v>4</v>
      </c>
      <c r="O87" s="87">
        <v>4885278.09</v>
      </c>
      <c r="P87" s="87">
        <v>9088582</v>
      </c>
      <c r="Q87" s="87">
        <v>3029527.333333333</v>
      </c>
      <c r="R87" s="87">
        <v>2517845.4700000002</v>
      </c>
      <c r="S87" s="87">
        <v>-511681.86333333328</v>
      </c>
      <c r="T87" s="134">
        <v>-16.889824947390032</v>
      </c>
      <c r="U87" s="133" t="s">
        <v>2909</v>
      </c>
    </row>
    <row r="88" spans="1:21" ht="17.25" hidden="1" customHeight="1">
      <c r="A88" s="132">
        <v>44227</v>
      </c>
      <c r="B88" s="133" t="s">
        <v>2907</v>
      </c>
      <c r="C88" s="134">
        <v>4</v>
      </c>
      <c r="D88" s="133" t="s">
        <v>16</v>
      </c>
      <c r="E88" s="133" t="s">
        <v>2019</v>
      </c>
      <c r="F88" s="133" t="s">
        <v>461</v>
      </c>
      <c r="G88" s="133" t="s">
        <v>462</v>
      </c>
      <c r="H88" s="133" t="s">
        <v>2923</v>
      </c>
      <c r="I88" s="133" t="s">
        <v>2839</v>
      </c>
      <c r="J88" s="133" t="s">
        <v>2922</v>
      </c>
      <c r="K88" s="133" t="s">
        <v>2908</v>
      </c>
      <c r="L88" s="133" t="s">
        <v>2872</v>
      </c>
      <c r="M88" s="133" t="s">
        <v>2873</v>
      </c>
      <c r="N88" s="134">
        <v>4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135"/>
      <c r="U88" s="133" t="s">
        <v>2910</v>
      </c>
    </row>
    <row r="89" spans="1:21" ht="17.25" hidden="1" customHeight="1">
      <c r="A89" s="132">
        <v>44227</v>
      </c>
      <c r="B89" s="133" t="s">
        <v>2907</v>
      </c>
      <c r="C89" s="134">
        <v>4</v>
      </c>
      <c r="D89" s="133" t="s">
        <v>16</v>
      </c>
      <c r="E89" s="133" t="s">
        <v>2019</v>
      </c>
      <c r="F89" s="133" t="s">
        <v>461</v>
      </c>
      <c r="G89" s="133" t="s">
        <v>462</v>
      </c>
      <c r="H89" s="133" t="s">
        <v>2924</v>
      </c>
      <c r="I89" s="133" t="s">
        <v>2911</v>
      </c>
      <c r="J89" s="133" t="s">
        <v>2923</v>
      </c>
      <c r="K89" s="133" t="s">
        <v>1944</v>
      </c>
      <c r="L89" s="133" t="s">
        <v>2852</v>
      </c>
      <c r="M89" s="133" t="s">
        <v>2912</v>
      </c>
      <c r="N89" s="134">
        <v>4</v>
      </c>
      <c r="O89" s="87">
        <v>5708565.1600000001</v>
      </c>
      <c r="P89" s="87">
        <v>5708565.1600000001</v>
      </c>
      <c r="Q89" s="87">
        <v>1902855.0533333332</v>
      </c>
      <c r="R89" s="87">
        <v>18894854.359999999</v>
      </c>
      <c r="S89" s="87">
        <v>16991999.306666669</v>
      </c>
      <c r="T89" s="134">
        <v>892.97391710949648</v>
      </c>
      <c r="U89" s="133" t="s">
        <v>2909</v>
      </c>
    </row>
    <row r="90" spans="1:21" ht="17.25" hidden="1" customHeight="1">
      <c r="A90" s="132">
        <v>44227</v>
      </c>
      <c r="B90" s="133" t="s">
        <v>2907</v>
      </c>
      <c r="C90" s="134">
        <v>4</v>
      </c>
      <c r="D90" s="133" t="s">
        <v>16</v>
      </c>
      <c r="E90" s="133" t="s">
        <v>2019</v>
      </c>
      <c r="F90" s="133" t="s">
        <v>461</v>
      </c>
      <c r="G90" s="133" t="s">
        <v>462</v>
      </c>
      <c r="H90" s="133" t="s">
        <v>2925</v>
      </c>
      <c r="I90" s="133" t="s">
        <v>2913</v>
      </c>
      <c r="J90" s="133" t="s">
        <v>2926</v>
      </c>
      <c r="K90" s="133" t="s">
        <v>1944</v>
      </c>
      <c r="L90" s="133" t="s">
        <v>2853</v>
      </c>
      <c r="M90" s="133" t="s">
        <v>2914</v>
      </c>
      <c r="N90" s="134">
        <v>4</v>
      </c>
      <c r="O90" s="87">
        <v>19266999</v>
      </c>
      <c r="P90" s="87">
        <v>19266999</v>
      </c>
      <c r="Q90" s="87">
        <v>6422333</v>
      </c>
      <c r="R90" s="87">
        <v>32015453.23</v>
      </c>
      <c r="S90" s="87">
        <v>25593120.23</v>
      </c>
      <c r="T90" s="134">
        <v>398.50191869527782</v>
      </c>
      <c r="U90" s="133" t="s">
        <v>2909</v>
      </c>
    </row>
    <row r="91" spans="1:21" ht="17.25" hidden="1" customHeight="1">
      <c r="A91" s="132">
        <v>44227</v>
      </c>
      <c r="B91" s="133" t="s">
        <v>2907</v>
      </c>
      <c r="C91" s="134">
        <v>4</v>
      </c>
      <c r="D91" s="133" t="s">
        <v>16</v>
      </c>
      <c r="E91" s="133" t="s">
        <v>2019</v>
      </c>
      <c r="F91" s="133" t="s">
        <v>461</v>
      </c>
      <c r="G91" s="133" t="s">
        <v>462</v>
      </c>
      <c r="H91" s="133" t="s">
        <v>2925</v>
      </c>
      <c r="I91" s="133" t="s">
        <v>2913</v>
      </c>
      <c r="J91" s="133" t="s">
        <v>2926</v>
      </c>
      <c r="K91" s="133" t="s">
        <v>1944</v>
      </c>
      <c r="L91" s="133" t="s">
        <v>2854</v>
      </c>
      <c r="M91" s="133" t="s">
        <v>2915</v>
      </c>
      <c r="N91" s="134">
        <v>4</v>
      </c>
      <c r="O91" s="87">
        <v>28839156.949999999</v>
      </c>
      <c r="P91" s="87">
        <v>-28839156.949999999</v>
      </c>
      <c r="Q91" s="87">
        <v>-9613052.3166666664</v>
      </c>
      <c r="R91" s="87">
        <v>-25210802.34</v>
      </c>
      <c r="S91" s="87">
        <v>-15597750.023333333</v>
      </c>
      <c r="T91" s="134">
        <v>162.25595689613249</v>
      </c>
      <c r="U91" s="133" t="s">
        <v>2909</v>
      </c>
    </row>
    <row r="92" spans="1:21" ht="17.25" hidden="1" customHeight="1">
      <c r="A92" s="132">
        <v>44227</v>
      </c>
      <c r="B92" s="133" t="s">
        <v>2907</v>
      </c>
      <c r="C92" s="134">
        <v>4</v>
      </c>
      <c r="D92" s="133" t="s">
        <v>16</v>
      </c>
      <c r="E92" s="133" t="s">
        <v>2019</v>
      </c>
      <c r="F92" s="133" t="s">
        <v>463</v>
      </c>
      <c r="G92" s="133" t="s">
        <v>464</v>
      </c>
      <c r="H92" s="133" t="s">
        <v>2922</v>
      </c>
      <c r="I92" s="133" t="s">
        <v>2811</v>
      </c>
      <c r="J92" s="133" t="s">
        <v>2922</v>
      </c>
      <c r="K92" s="133" t="s">
        <v>2908</v>
      </c>
      <c r="L92" s="133" t="s">
        <v>2790</v>
      </c>
      <c r="M92" s="133" t="s">
        <v>2791</v>
      </c>
      <c r="N92" s="134">
        <v>4</v>
      </c>
      <c r="O92" s="87">
        <v>18098428.879999999</v>
      </c>
      <c r="P92" s="87">
        <v>28970000</v>
      </c>
      <c r="Q92" s="87">
        <v>9656666.666666666</v>
      </c>
      <c r="R92" s="87">
        <v>17846706.780000005</v>
      </c>
      <c r="S92" s="87">
        <v>8190040.1133333333</v>
      </c>
      <c r="T92" s="134">
        <v>84.812289748015175</v>
      </c>
      <c r="U92" s="133" t="s">
        <v>2909</v>
      </c>
    </row>
    <row r="93" spans="1:21" ht="17.25" hidden="1" customHeight="1">
      <c r="A93" s="132">
        <v>44227</v>
      </c>
      <c r="B93" s="133" t="s">
        <v>2907</v>
      </c>
      <c r="C93" s="134">
        <v>4</v>
      </c>
      <c r="D93" s="133" t="s">
        <v>16</v>
      </c>
      <c r="E93" s="133" t="s">
        <v>2019</v>
      </c>
      <c r="F93" s="133" t="s">
        <v>463</v>
      </c>
      <c r="G93" s="133" t="s">
        <v>464</v>
      </c>
      <c r="H93" s="133" t="s">
        <v>2922</v>
      </c>
      <c r="I93" s="133" t="s">
        <v>2811</v>
      </c>
      <c r="J93" s="133" t="s">
        <v>2922</v>
      </c>
      <c r="K93" s="133" t="s">
        <v>2908</v>
      </c>
      <c r="L93" s="133" t="s">
        <v>2792</v>
      </c>
      <c r="M93" s="133" t="s">
        <v>2793</v>
      </c>
      <c r="N93" s="134">
        <v>4</v>
      </c>
      <c r="O93" s="87">
        <v>75018.77</v>
      </c>
      <c r="P93" s="87">
        <v>150000</v>
      </c>
      <c r="Q93" s="87">
        <v>50000</v>
      </c>
      <c r="R93" s="87">
        <v>61400</v>
      </c>
      <c r="S93" s="87">
        <v>11400</v>
      </c>
      <c r="T93" s="134">
        <v>22.8</v>
      </c>
      <c r="U93" s="133" t="s">
        <v>2909</v>
      </c>
    </row>
    <row r="94" spans="1:21" ht="17.25" hidden="1" customHeight="1">
      <c r="A94" s="132">
        <v>44227</v>
      </c>
      <c r="B94" s="133" t="s">
        <v>2907</v>
      </c>
      <c r="C94" s="134">
        <v>4</v>
      </c>
      <c r="D94" s="133" t="s">
        <v>16</v>
      </c>
      <c r="E94" s="133" t="s">
        <v>2019</v>
      </c>
      <c r="F94" s="133" t="s">
        <v>463</v>
      </c>
      <c r="G94" s="133" t="s">
        <v>464</v>
      </c>
      <c r="H94" s="133" t="s">
        <v>2922</v>
      </c>
      <c r="I94" s="133" t="s">
        <v>2811</v>
      </c>
      <c r="J94" s="133" t="s">
        <v>2922</v>
      </c>
      <c r="K94" s="133" t="s">
        <v>2908</v>
      </c>
      <c r="L94" s="133" t="s">
        <v>2794</v>
      </c>
      <c r="M94" s="133" t="s">
        <v>2795</v>
      </c>
      <c r="N94" s="134">
        <v>4</v>
      </c>
      <c r="O94" s="87">
        <v>17709.64</v>
      </c>
      <c r="P94" s="87">
        <v>60000</v>
      </c>
      <c r="Q94" s="87">
        <v>20000</v>
      </c>
      <c r="R94" s="87">
        <v>110913</v>
      </c>
      <c r="S94" s="87">
        <v>90913</v>
      </c>
      <c r="T94" s="134">
        <v>454.565</v>
      </c>
      <c r="U94" s="133" t="s">
        <v>2909</v>
      </c>
    </row>
    <row r="95" spans="1:21" ht="17.25" hidden="1" customHeight="1">
      <c r="A95" s="132">
        <v>44227</v>
      </c>
      <c r="B95" s="133" t="s">
        <v>2907</v>
      </c>
      <c r="C95" s="134">
        <v>4</v>
      </c>
      <c r="D95" s="133" t="s">
        <v>16</v>
      </c>
      <c r="E95" s="133" t="s">
        <v>2019</v>
      </c>
      <c r="F95" s="133" t="s">
        <v>463</v>
      </c>
      <c r="G95" s="133" t="s">
        <v>464</v>
      </c>
      <c r="H95" s="133" t="s">
        <v>2922</v>
      </c>
      <c r="I95" s="133" t="s">
        <v>2811</v>
      </c>
      <c r="J95" s="133" t="s">
        <v>2922</v>
      </c>
      <c r="K95" s="133" t="s">
        <v>2908</v>
      </c>
      <c r="L95" s="133" t="s">
        <v>2865</v>
      </c>
      <c r="M95" s="133" t="s">
        <v>2796</v>
      </c>
      <c r="N95" s="134">
        <v>4</v>
      </c>
      <c r="O95" s="87">
        <v>259061.56</v>
      </c>
      <c r="P95" s="87">
        <v>530000</v>
      </c>
      <c r="Q95" s="87">
        <v>176666.66666666669</v>
      </c>
      <c r="R95" s="87">
        <v>124217.44</v>
      </c>
      <c r="S95" s="87">
        <v>-52449.226666666676</v>
      </c>
      <c r="T95" s="134">
        <v>-29.688241509433965</v>
      </c>
      <c r="U95" s="133" t="s">
        <v>2910</v>
      </c>
    </row>
    <row r="96" spans="1:21" ht="17.25" hidden="1" customHeight="1">
      <c r="A96" s="132">
        <v>44227</v>
      </c>
      <c r="B96" s="133" t="s">
        <v>2907</v>
      </c>
      <c r="C96" s="134">
        <v>4</v>
      </c>
      <c r="D96" s="133" t="s">
        <v>16</v>
      </c>
      <c r="E96" s="133" t="s">
        <v>2019</v>
      </c>
      <c r="F96" s="133" t="s">
        <v>463</v>
      </c>
      <c r="G96" s="133" t="s">
        <v>464</v>
      </c>
      <c r="H96" s="133" t="s">
        <v>2922</v>
      </c>
      <c r="I96" s="133" t="s">
        <v>2811</v>
      </c>
      <c r="J96" s="133" t="s">
        <v>2922</v>
      </c>
      <c r="K96" s="133" t="s">
        <v>2908</v>
      </c>
      <c r="L96" s="133" t="s">
        <v>2797</v>
      </c>
      <c r="M96" s="133" t="s">
        <v>2798</v>
      </c>
      <c r="N96" s="134">
        <v>4</v>
      </c>
      <c r="O96" s="87">
        <v>2890043.26</v>
      </c>
      <c r="P96" s="87">
        <v>5470000</v>
      </c>
      <c r="Q96" s="87">
        <v>1823333.3333333335</v>
      </c>
      <c r="R96" s="87">
        <v>1786821.02</v>
      </c>
      <c r="S96" s="87">
        <v>-36512.313333333332</v>
      </c>
      <c r="T96" s="134">
        <v>-2.0025034734917733</v>
      </c>
      <c r="U96" s="133" t="s">
        <v>2910</v>
      </c>
    </row>
    <row r="97" spans="1:21" ht="17.25" hidden="1" customHeight="1">
      <c r="A97" s="132">
        <v>44227</v>
      </c>
      <c r="B97" s="133" t="s">
        <v>2907</v>
      </c>
      <c r="C97" s="134">
        <v>4</v>
      </c>
      <c r="D97" s="133" t="s">
        <v>16</v>
      </c>
      <c r="E97" s="133" t="s">
        <v>2019</v>
      </c>
      <c r="F97" s="133" t="s">
        <v>463</v>
      </c>
      <c r="G97" s="133" t="s">
        <v>464</v>
      </c>
      <c r="H97" s="133" t="s">
        <v>2922</v>
      </c>
      <c r="I97" s="133" t="s">
        <v>2811</v>
      </c>
      <c r="J97" s="133" t="s">
        <v>2922</v>
      </c>
      <c r="K97" s="133" t="s">
        <v>2908</v>
      </c>
      <c r="L97" s="133" t="s">
        <v>2799</v>
      </c>
      <c r="M97" s="133" t="s">
        <v>2800</v>
      </c>
      <c r="N97" s="134">
        <v>4</v>
      </c>
      <c r="O97" s="87">
        <v>23636.6</v>
      </c>
      <c r="P97" s="87">
        <v>1613506.35</v>
      </c>
      <c r="Q97" s="87">
        <v>537835.44999999995</v>
      </c>
      <c r="R97" s="87">
        <v>632926.06999999995</v>
      </c>
      <c r="S97" s="87">
        <v>95090.62</v>
      </c>
      <c r="T97" s="134">
        <v>17.680244022590923</v>
      </c>
      <c r="U97" s="133" t="s">
        <v>2909</v>
      </c>
    </row>
    <row r="98" spans="1:21" ht="17.25" hidden="1" customHeight="1">
      <c r="A98" s="132">
        <v>44227</v>
      </c>
      <c r="B98" s="133" t="s">
        <v>2907</v>
      </c>
      <c r="C98" s="134">
        <v>4</v>
      </c>
      <c r="D98" s="133" t="s">
        <v>16</v>
      </c>
      <c r="E98" s="133" t="s">
        <v>2019</v>
      </c>
      <c r="F98" s="133" t="s">
        <v>463</v>
      </c>
      <c r="G98" s="133" t="s">
        <v>464</v>
      </c>
      <c r="H98" s="133" t="s">
        <v>2922</v>
      </c>
      <c r="I98" s="133" t="s">
        <v>2811</v>
      </c>
      <c r="J98" s="133" t="s">
        <v>2922</v>
      </c>
      <c r="K98" s="133" t="s">
        <v>2908</v>
      </c>
      <c r="L98" s="133" t="s">
        <v>2801</v>
      </c>
      <c r="M98" s="133" t="s">
        <v>2802</v>
      </c>
      <c r="N98" s="134">
        <v>4</v>
      </c>
      <c r="O98" s="87">
        <v>266927.75</v>
      </c>
      <c r="P98" s="87">
        <v>570000</v>
      </c>
      <c r="Q98" s="87">
        <v>190000</v>
      </c>
      <c r="R98" s="87">
        <v>121580</v>
      </c>
      <c r="S98" s="87">
        <v>-68420</v>
      </c>
      <c r="T98" s="134">
        <v>-36.010526315789477</v>
      </c>
      <c r="U98" s="133" t="s">
        <v>2910</v>
      </c>
    </row>
    <row r="99" spans="1:21" ht="17.25" hidden="1" customHeight="1">
      <c r="A99" s="132">
        <v>44227</v>
      </c>
      <c r="B99" s="133" t="s">
        <v>2907</v>
      </c>
      <c r="C99" s="134">
        <v>4</v>
      </c>
      <c r="D99" s="133" t="s">
        <v>16</v>
      </c>
      <c r="E99" s="133" t="s">
        <v>2019</v>
      </c>
      <c r="F99" s="133" t="s">
        <v>463</v>
      </c>
      <c r="G99" s="133" t="s">
        <v>464</v>
      </c>
      <c r="H99" s="133" t="s">
        <v>2922</v>
      </c>
      <c r="I99" s="133" t="s">
        <v>2811</v>
      </c>
      <c r="J99" s="133" t="s">
        <v>2922</v>
      </c>
      <c r="K99" s="133" t="s">
        <v>2908</v>
      </c>
      <c r="L99" s="133" t="s">
        <v>2803</v>
      </c>
      <c r="M99" s="133" t="s">
        <v>2804</v>
      </c>
      <c r="N99" s="134">
        <v>4</v>
      </c>
      <c r="O99" s="87">
        <v>3560317.57</v>
      </c>
      <c r="P99" s="87">
        <v>6270000</v>
      </c>
      <c r="Q99" s="87">
        <v>2090000</v>
      </c>
      <c r="R99" s="87">
        <v>1845516.13</v>
      </c>
      <c r="S99" s="87">
        <v>-244483.87</v>
      </c>
      <c r="T99" s="134">
        <v>-11.697792822966507</v>
      </c>
      <c r="U99" s="133" t="s">
        <v>2910</v>
      </c>
    </row>
    <row r="100" spans="1:21" ht="17.25" hidden="1" customHeight="1">
      <c r="A100" s="132">
        <v>44227</v>
      </c>
      <c r="B100" s="133" t="s">
        <v>2907</v>
      </c>
      <c r="C100" s="134">
        <v>4</v>
      </c>
      <c r="D100" s="133" t="s">
        <v>16</v>
      </c>
      <c r="E100" s="133" t="s">
        <v>2019</v>
      </c>
      <c r="F100" s="133" t="s">
        <v>463</v>
      </c>
      <c r="G100" s="133" t="s">
        <v>464</v>
      </c>
      <c r="H100" s="133" t="s">
        <v>2922</v>
      </c>
      <c r="I100" s="133" t="s">
        <v>2811</v>
      </c>
      <c r="J100" s="133" t="s">
        <v>2922</v>
      </c>
      <c r="K100" s="133" t="s">
        <v>2908</v>
      </c>
      <c r="L100" s="133" t="s">
        <v>2805</v>
      </c>
      <c r="M100" s="133" t="s">
        <v>2806</v>
      </c>
      <c r="N100" s="134">
        <v>4</v>
      </c>
      <c r="O100" s="87">
        <v>20512073.989999998</v>
      </c>
      <c r="P100" s="87">
        <v>38763800</v>
      </c>
      <c r="Q100" s="87">
        <v>12921266.666666666</v>
      </c>
      <c r="R100" s="87">
        <v>11996040.24</v>
      </c>
      <c r="S100" s="87">
        <v>-925226.42666666664</v>
      </c>
      <c r="T100" s="134">
        <v>-7.1604932436964388</v>
      </c>
      <c r="U100" s="133" t="s">
        <v>2910</v>
      </c>
    </row>
    <row r="101" spans="1:21" ht="17.25" hidden="1" customHeight="1">
      <c r="A101" s="132">
        <v>44227</v>
      </c>
      <c r="B101" s="133" t="s">
        <v>2907</v>
      </c>
      <c r="C101" s="134">
        <v>4</v>
      </c>
      <c r="D101" s="133" t="s">
        <v>16</v>
      </c>
      <c r="E101" s="133" t="s">
        <v>2019</v>
      </c>
      <c r="F101" s="133" t="s">
        <v>463</v>
      </c>
      <c r="G101" s="133" t="s">
        <v>464</v>
      </c>
      <c r="H101" s="133" t="s">
        <v>2922</v>
      </c>
      <c r="I101" s="133" t="s">
        <v>2811</v>
      </c>
      <c r="J101" s="133" t="s">
        <v>2922</v>
      </c>
      <c r="K101" s="133" t="s">
        <v>2908</v>
      </c>
      <c r="L101" s="133" t="s">
        <v>2807</v>
      </c>
      <c r="M101" s="133" t="s">
        <v>2808</v>
      </c>
      <c r="N101" s="134">
        <v>4</v>
      </c>
      <c r="O101" s="87">
        <v>3642291.82</v>
      </c>
      <c r="P101" s="87">
        <v>4539000</v>
      </c>
      <c r="Q101" s="87">
        <v>1513000</v>
      </c>
      <c r="R101" s="87">
        <v>1490496.82</v>
      </c>
      <c r="S101" s="87">
        <v>-22503.18</v>
      </c>
      <c r="T101" s="134">
        <v>-1.4873218770654331</v>
      </c>
      <c r="U101" s="133" t="s">
        <v>2910</v>
      </c>
    </row>
    <row r="102" spans="1:21" ht="17.25" hidden="1" customHeight="1">
      <c r="A102" s="132">
        <v>44227</v>
      </c>
      <c r="B102" s="133" t="s">
        <v>2907</v>
      </c>
      <c r="C102" s="134">
        <v>4</v>
      </c>
      <c r="D102" s="133" t="s">
        <v>16</v>
      </c>
      <c r="E102" s="133" t="s">
        <v>2019</v>
      </c>
      <c r="F102" s="133" t="s">
        <v>463</v>
      </c>
      <c r="G102" s="133" t="s">
        <v>464</v>
      </c>
      <c r="H102" s="133" t="s">
        <v>2922</v>
      </c>
      <c r="I102" s="133" t="s">
        <v>2811</v>
      </c>
      <c r="J102" s="133" t="s">
        <v>2922</v>
      </c>
      <c r="K102" s="133" t="s">
        <v>2908</v>
      </c>
      <c r="L102" s="133" t="s">
        <v>2870</v>
      </c>
      <c r="M102" s="133" t="s">
        <v>2871</v>
      </c>
      <c r="N102" s="134">
        <v>4</v>
      </c>
      <c r="O102" s="87">
        <v>0</v>
      </c>
      <c r="P102" s="88"/>
      <c r="Q102" s="88"/>
      <c r="R102" s="87">
        <v>0</v>
      </c>
      <c r="S102" s="88"/>
      <c r="T102" s="135"/>
      <c r="U102" s="133" t="s">
        <v>2916</v>
      </c>
    </row>
    <row r="103" spans="1:21" ht="17.25" hidden="1" customHeight="1">
      <c r="A103" s="132">
        <v>44227</v>
      </c>
      <c r="B103" s="133" t="s">
        <v>2907</v>
      </c>
      <c r="C103" s="134">
        <v>4</v>
      </c>
      <c r="D103" s="133" t="s">
        <v>16</v>
      </c>
      <c r="E103" s="133" t="s">
        <v>2019</v>
      </c>
      <c r="F103" s="133" t="s">
        <v>463</v>
      </c>
      <c r="G103" s="133" t="s">
        <v>464</v>
      </c>
      <c r="H103" s="133" t="s">
        <v>2922</v>
      </c>
      <c r="I103" s="133" t="s">
        <v>2811</v>
      </c>
      <c r="J103" s="133" t="s">
        <v>2922</v>
      </c>
      <c r="K103" s="133" t="s">
        <v>2908</v>
      </c>
      <c r="L103" s="133" t="s">
        <v>2809</v>
      </c>
      <c r="M103" s="133" t="s">
        <v>2810</v>
      </c>
      <c r="N103" s="134">
        <v>4</v>
      </c>
      <c r="O103" s="87">
        <v>927903.64</v>
      </c>
      <c r="P103" s="87">
        <v>1576202.88</v>
      </c>
      <c r="Q103" s="87">
        <v>525400.96</v>
      </c>
      <c r="R103" s="87">
        <v>1576202.88</v>
      </c>
      <c r="S103" s="87">
        <v>1050801.92</v>
      </c>
      <c r="T103" s="134">
        <v>200</v>
      </c>
      <c r="U103" s="133" t="s">
        <v>2909</v>
      </c>
    </row>
    <row r="104" spans="1:21" ht="17.25" hidden="1" customHeight="1">
      <c r="A104" s="132">
        <v>44227</v>
      </c>
      <c r="B104" s="133" t="s">
        <v>2907</v>
      </c>
      <c r="C104" s="134">
        <v>4</v>
      </c>
      <c r="D104" s="133" t="s">
        <v>16</v>
      </c>
      <c r="E104" s="133" t="s">
        <v>2019</v>
      </c>
      <c r="F104" s="133" t="s">
        <v>463</v>
      </c>
      <c r="G104" s="133" t="s">
        <v>464</v>
      </c>
      <c r="H104" s="133" t="s">
        <v>2923</v>
      </c>
      <c r="I104" s="133" t="s">
        <v>2839</v>
      </c>
      <c r="J104" s="133" t="s">
        <v>2922</v>
      </c>
      <c r="K104" s="133" t="s">
        <v>2908</v>
      </c>
      <c r="L104" s="133" t="s">
        <v>2812</v>
      </c>
      <c r="M104" s="133" t="s">
        <v>2813</v>
      </c>
      <c r="N104" s="134">
        <v>4</v>
      </c>
      <c r="O104" s="87">
        <v>5243583.8899999997</v>
      </c>
      <c r="P104" s="87">
        <v>10038933.52</v>
      </c>
      <c r="Q104" s="87">
        <v>3346311.1733333333</v>
      </c>
      <c r="R104" s="87">
        <v>2196092.89</v>
      </c>
      <c r="S104" s="87">
        <v>-1150218.2833333332</v>
      </c>
      <c r="T104" s="134">
        <v>-34.372723388649355</v>
      </c>
      <c r="U104" s="133" t="s">
        <v>2909</v>
      </c>
    </row>
    <row r="105" spans="1:21" ht="17.25" hidden="1" customHeight="1">
      <c r="A105" s="132">
        <v>44227</v>
      </c>
      <c r="B105" s="133" t="s">
        <v>2907</v>
      </c>
      <c r="C105" s="134">
        <v>4</v>
      </c>
      <c r="D105" s="133" t="s">
        <v>16</v>
      </c>
      <c r="E105" s="133" t="s">
        <v>2019</v>
      </c>
      <c r="F105" s="133" t="s">
        <v>463</v>
      </c>
      <c r="G105" s="133" t="s">
        <v>464</v>
      </c>
      <c r="H105" s="133" t="s">
        <v>2923</v>
      </c>
      <c r="I105" s="133" t="s">
        <v>2839</v>
      </c>
      <c r="J105" s="133" t="s">
        <v>2922</v>
      </c>
      <c r="K105" s="133" t="s">
        <v>2908</v>
      </c>
      <c r="L105" s="133" t="s">
        <v>2814</v>
      </c>
      <c r="M105" s="133" t="s">
        <v>2815</v>
      </c>
      <c r="N105" s="134">
        <v>4</v>
      </c>
      <c r="O105" s="87">
        <v>536597.35</v>
      </c>
      <c r="P105" s="87">
        <v>1899780</v>
      </c>
      <c r="Q105" s="87">
        <v>633260</v>
      </c>
      <c r="R105" s="87">
        <v>651853.12</v>
      </c>
      <c r="S105" s="87">
        <v>18593.12</v>
      </c>
      <c r="T105" s="134">
        <v>2.9360957584562422</v>
      </c>
      <c r="U105" s="133" t="s">
        <v>2910</v>
      </c>
    </row>
    <row r="106" spans="1:21" ht="17.25" hidden="1" customHeight="1">
      <c r="A106" s="132">
        <v>44227</v>
      </c>
      <c r="B106" s="133" t="s">
        <v>2907</v>
      </c>
      <c r="C106" s="134">
        <v>4</v>
      </c>
      <c r="D106" s="133" t="s">
        <v>16</v>
      </c>
      <c r="E106" s="133" t="s">
        <v>2019</v>
      </c>
      <c r="F106" s="133" t="s">
        <v>463</v>
      </c>
      <c r="G106" s="133" t="s">
        <v>464</v>
      </c>
      <c r="H106" s="133" t="s">
        <v>2923</v>
      </c>
      <c r="I106" s="133" t="s">
        <v>2839</v>
      </c>
      <c r="J106" s="133" t="s">
        <v>2922</v>
      </c>
      <c r="K106" s="133" t="s">
        <v>2908</v>
      </c>
      <c r="L106" s="133" t="s">
        <v>2816</v>
      </c>
      <c r="M106" s="133" t="s">
        <v>2817</v>
      </c>
      <c r="N106" s="134">
        <v>4</v>
      </c>
      <c r="O106" s="87">
        <v>70450.41</v>
      </c>
      <c r="P106" s="87">
        <v>447659.83</v>
      </c>
      <c r="Q106" s="87">
        <v>149219.94333333336</v>
      </c>
      <c r="R106" s="87">
        <v>46169.81</v>
      </c>
      <c r="S106" s="87">
        <v>-103050.13333333335</v>
      </c>
      <c r="T106" s="134">
        <v>-69.059222937202108</v>
      </c>
      <c r="U106" s="133" t="s">
        <v>2909</v>
      </c>
    </row>
    <row r="107" spans="1:21" ht="17.25" hidden="1" customHeight="1">
      <c r="A107" s="132">
        <v>44227</v>
      </c>
      <c r="B107" s="133" t="s">
        <v>2907</v>
      </c>
      <c r="C107" s="134">
        <v>4</v>
      </c>
      <c r="D107" s="133" t="s">
        <v>16</v>
      </c>
      <c r="E107" s="133" t="s">
        <v>2019</v>
      </c>
      <c r="F107" s="133" t="s">
        <v>463</v>
      </c>
      <c r="G107" s="133" t="s">
        <v>464</v>
      </c>
      <c r="H107" s="133" t="s">
        <v>2923</v>
      </c>
      <c r="I107" s="133" t="s">
        <v>2839</v>
      </c>
      <c r="J107" s="133" t="s">
        <v>2922</v>
      </c>
      <c r="K107" s="133" t="s">
        <v>2908</v>
      </c>
      <c r="L107" s="133" t="s">
        <v>2818</v>
      </c>
      <c r="M107" s="133" t="s">
        <v>2819</v>
      </c>
      <c r="N107" s="134">
        <v>4</v>
      </c>
      <c r="O107" s="87">
        <v>1524209.77</v>
      </c>
      <c r="P107" s="87">
        <v>2275533</v>
      </c>
      <c r="Q107" s="87">
        <v>758511</v>
      </c>
      <c r="R107" s="87">
        <v>1130758.8899999999</v>
      </c>
      <c r="S107" s="87">
        <v>372247.89</v>
      </c>
      <c r="T107" s="134">
        <v>49.076136008574693</v>
      </c>
      <c r="U107" s="133" t="s">
        <v>2910</v>
      </c>
    </row>
    <row r="108" spans="1:21" ht="17.25" hidden="1" customHeight="1">
      <c r="A108" s="132">
        <v>44227</v>
      </c>
      <c r="B108" s="133" t="s">
        <v>2907</v>
      </c>
      <c r="C108" s="134">
        <v>4</v>
      </c>
      <c r="D108" s="133" t="s">
        <v>16</v>
      </c>
      <c r="E108" s="133" t="s">
        <v>2019</v>
      </c>
      <c r="F108" s="133" t="s">
        <v>463</v>
      </c>
      <c r="G108" s="133" t="s">
        <v>464</v>
      </c>
      <c r="H108" s="133" t="s">
        <v>2923</v>
      </c>
      <c r="I108" s="133" t="s">
        <v>2839</v>
      </c>
      <c r="J108" s="133" t="s">
        <v>2922</v>
      </c>
      <c r="K108" s="133" t="s">
        <v>2908</v>
      </c>
      <c r="L108" s="133" t="s">
        <v>2820</v>
      </c>
      <c r="M108" s="133" t="s">
        <v>2821</v>
      </c>
      <c r="N108" s="134">
        <v>4</v>
      </c>
      <c r="O108" s="87">
        <v>19609337.739999998</v>
      </c>
      <c r="P108" s="87">
        <v>38763800</v>
      </c>
      <c r="Q108" s="87">
        <v>12921266.666666666</v>
      </c>
      <c r="R108" s="87">
        <v>11996040.24</v>
      </c>
      <c r="S108" s="87">
        <v>-925226.42666666664</v>
      </c>
      <c r="T108" s="134">
        <v>-7.1604932436964388</v>
      </c>
      <c r="U108" s="133" t="s">
        <v>2909</v>
      </c>
    </row>
    <row r="109" spans="1:21" ht="17.25" hidden="1" customHeight="1">
      <c r="A109" s="132">
        <v>44227</v>
      </c>
      <c r="B109" s="133" t="s">
        <v>2907</v>
      </c>
      <c r="C109" s="134">
        <v>4</v>
      </c>
      <c r="D109" s="133" t="s">
        <v>16</v>
      </c>
      <c r="E109" s="133" t="s">
        <v>2019</v>
      </c>
      <c r="F109" s="133" t="s">
        <v>463</v>
      </c>
      <c r="G109" s="133" t="s">
        <v>464</v>
      </c>
      <c r="H109" s="133" t="s">
        <v>2923</v>
      </c>
      <c r="I109" s="133" t="s">
        <v>2839</v>
      </c>
      <c r="J109" s="133" t="s">
        <v>2922</v>
      </c>
      <c r="K109" s="133" t="s">
        <v>2908</v>
      </c>
      <c r="L109" s="133" t="s">
        <v>2822</v>
      </c>
      <c r="M109" s="133" t="s">
        <v>2846</v>
      </c>
      <c r="N109" s="134">
        <v>4</v>
      </c>
      <c r="O109" s="87">
        <v>3913337.35</v>
      </c>
      <c r="P109" s="87">
        <v>4556000</v>
      </c>
      <c r="Q109" s="87">
        <v>1518666.6666666667</v>
      </c>
      <c r="R109" s="87">
        <v>1430560</v>
      </c>
      <c r="S109" s="87">
        <v>-88106.666666666672</v>
      </c>
      <c r="T109" s="134">
        <v>-5.8015803336259886</v>
      </c>
      <c r="U109" s="133" t="s">
        <v>2909</v>
      </c>
    </row>
    <row r="110" spans="1:21" ht="17.25" hidden="1" customHeight="1">
      <c r="A110" s="132">
        <v>44227</v>
      </c>
      <c r="B110" s="133" t="s">
        <v>2907</v>
      </c>
      <c r="C110" s="134">
        <v>4</v>
      </c>
      <c r="D110" s="133" t="s">
        <v>16</v>
      </c>
      <c r="E110" s="133" t="s">
        <v>2019</v>
      </c>
      <c r="F110" s="133" t="s">
        <v>463</v>
      </c>
      <c r="G110" s="133" t="s">
        <v>464</v>
      </c>
      <c r="H110" s="133" t="s">
        <v>2923</v>
      </c>
      <c r="I110" s="133" t="s">
        <v>2839</v>
      </c>
      <c r="J110" s="133" t="s">
        <v>2922</v>
      </c>
      <c r="K110" s="133" t="s">
        <v>2908</v>
      </c>
      <c r="L110" s="133" t="s">
        <v>2823</v>
      </c>
      <c r="M110" s="133" t="s">
        <v>2824</v>
      </c>
      <c r="N110" s="134">
        <v>4</v>
      </c>
      <c r="O110" s="87">
        <v>5412611.6500000004</v>
      </c>
      <c r="P110" s="87">
        <v>8881000</v>
      </c>
      <c r="Q110" s="87">
        <v>2960333.333333333</v>
      </c>
      <c r="R110" s="87">
        <v>3318872.5</v>
      </c>
      <c r="S110" s="87">
        <v>358539.16666666663</v>
      </c>
      <c r="T110" s="134">
        <v>12.111445783132531</v>
      </c>
      <c r="U110" s="133" t="s">
        <v>2910</v>
      </c>
    </row>
    <row r="111" spans="1:21" ht="17.25" hidden="1" customHeight="1">
      <c r="A111" s="132">
        <v>44227</v>
      </c>
      <c r="B111" s="133" t="s">
        <v>2907</v>
      </c>
      <c r="C111" s="134">
        <v>4</v>
      </c>
      <c r="D111" s="133" t="s">
        <v>16</v>
      </c>
      <c r="E111" s="133" t="s">
        <v>2019</v>
      </c>
      <c r="F111" s="133" t="s">
        <v>463</v>
      </c>
      <c r="G111" s="133" t="s">
        <v>464</v>
      </c>
      <c r="H111" s="133" t="s">
        <v>2923</v>
      </c>
      <c r="I111" s="133" t="s">
        <v>2839</v>
      </c>
      <c r="J111" s="133" t="s">
        <v>2922</v>
      </c>
      <c r="K111" s="133" t="s">
        <v>2908</v>
      </c>
      <c r="L111" s="133" t="s">
        <v>2825</v>
      </c>
      <c r="M111" s="133" t="s">
        <v>2826</v>
      </c>
      <c r="N111" s="134">
        <v>4</v>
      </c>
      <c r="O111" s="87">
        <v>1000265.33</v>
      </c>
      <c r="P111" s="87">
        <v>1049800</v>
      </c>
      <c r="Q111" s="87">
        <v>349933.33333333337</v>
      </c>
      <c r="R111" s="87">
        <v>596722.5</v>
      </c>
      <c r="S111" s="87">
        <v>246789.16666666669</v>
      </c>
      <c r="T111" s="134">
        <v>70.524623737854824</v>
      </c>
      <c r="U111" s="133" t="s">
        <v>2910</v>
      </c>
    </row>
    <row r="112" spans="1:21" ht="17.25" hidden="1" customHeight="1">
      <c r="A112" s="132">
        <v>44227</v>
      </c>
      <c r="B112" s="133" t="s">
        <v>2907</v>
      </c>
      <c r="C112" s="134">
        <v>4</v>
      </c>
      <c r="D112" s="133" t="s">
        <v>16</v>
      </c>
      <c r="E112" s="133" t="s">
        <v>2019</v>
      </c>
      <c r="F112" s="133" t="s">
        <v>463</v>
      </c>
      <c r="G112" s="133" t="s">
        <v>464</v>
      </c>
      <c r="H112" s="133" t="s">
        <v>2923</v>
      </c>
      <c r="I112" s="133" t="s">
        <v>2839</v>
      </c>
      <c r="J112" s="133" t="s">
        <v>2922</v>
      </c>
      <c r="K112" s="133" t="s">
        <v>2908</v>
      </c>
      <c r="L112" s="133" t="s">
        <v>2827</v>
      </c>
      <c r="M112" s="133" t="s">
        <v>2828</v>
      </c>
      <c r="N112" s="134">
        <v>4</v>
      </c>
      <c r="O112" s="87">
        <v>1085632.22</v>
      </c>
      <c r="P112" s="87">
        <v>2868300.76</v>
      </c>
      <c r="Q112" s="87">
        <v>956100.2533333333</v>
      </c>
      <c r="R112" s="87">
        <v>617103.1</v>
      </c>
      <c r="S112" s="87">
        <v>-338997.15333333338</v>
      </c>
      <c r="T112" s="134">
        <v>-35.456235070690425</v>
      </c>
      <c r="U112" s="133" t="s">
        <v>2909</v>
      </c>
    </row>
    <row r="113" spans="1:21" ht="17.25" hidden="1" customHeight="1">
      <c r="A113" s="132">
        <v>44227</v>
      </c>
      <c r="B113" s="133" t="s">
        <v>2907</v>
      </c>
      <c r="C113" s="134">
        <v>4</v>
      </c>
      <c r="D113" s="133" t="s">
        <v>16</v>
      </c>
      <c r="E113" s="133" t="s">
        <v>2019</v>
      </c>
      <c r="F113" s="133" t="s">
        <v>463</v>
      </c>
      <c r="G113" s="133" t="s">
        <v>464</v>
      </c>
      <c r="H113" s="133" t="s">
        <v>2923</v>
      </c>
      <c r="I113" s="133" t="s">
        <v>2839</v>
      </c>
      <c r="J113" s="133" t="s">
        <v>2922</v>
      </c>
      <c r="K113" s="133" t="s">
        <v>2908</v>
      </c>
      <c r="L113" s="133" t="s">
        <v>2829</v>
      </c>
      <c r="M113" s="133" t="s">
        <v>2830</v>
      </c>
      <c r="N113" s="134">
        <v>4</v>
      </c>
      <c r="O113" s="87">
        <v>1313351.6799999999</v>
      </c>
      <c r="P113" s="87">
        <v>2200000</v>
      </c>
      <c r="Q113" s="87">
        <v>733333.33333333337</v>
      </c>
      <c r="R113" s="87">
        <v>852110.3</v>
      </c>
      <c r="S113" s="87">
        <v>118776.96666666667</v>
      </c>
      <c r="T113" s="134">
        <v>16.19685909090909</v>
      </c>
      <c r="U113" s="133" t="s">
        <v>2910</v>
      </c>
    </row>
    <row r="114" spans="1:21" ht="17.25" hidden="1" customHeight="1">
      <c r="A114" s="132">
        <v>44227</v>
      </c>
      <c r="B114" s="133" t="s">
        <v>2907</v>
      </c>
      <c r="C114" s="134">
        <v>4</v>
      </c>
      <c r="D114" s="133" t="s">
        <v>16</v>
      </c>
      <c r="E114" s="133" t="s">
        <v>2019</v>
      </c>
      <c r="F114" s="133" t="s">
        <v>463</v>
      </c>
      <c r="G114" s="133" t="s">
        <v>464</v>
      </c>
      <c r="H114" s="133" t="s">
        <v>2923</v>
      </c>
      <c r="I114" s="133" t="s">
        <v>2839</v>
      </c>
      <c r="J114" s="133" t="s">
        <v>2922</v>
      </c>
      <c r="K114" s="133" t="s">
        <v>2908</v>
      </c>
      <c r="L114" s="133" t="s">
        <v>2831</v>
      </c>
      <c r="M114" s="133" t="s">
        <v>2832</v>
      </c>
      <c r="N114" s="134">
        <v>4</v>
      </c>
      <c r="O114" s="87">
        <v>1261672.18</v>
      </c>
      <c r="P114" s="87">
        <v>2028200</v>
      </c>
      <c r="Q114" s="87">
        <v>676066.66666666674</v>
      </c>
      <c r="R114" s="87">
        <v>695370</v>
      </c>
      <c r="S114" s="87">
        <v>19303.333333333336</v>
      </c>
      <c r="T114" s="134">
        <v>2.855241100483187</v>
      </c>
      <c r="U114" s="133" t="s">
        <v>2910</v>
      </c>
    </row>
    <row r="115" spans="1:21" ht="17.25" hidden="1" customHeight="1">
      <c r="A115" s="132">
        <v>44227</v>
      </c>
      <c r="B115" s="133" t="s">
        <v>2907</v>
      </c>
      <c r="C115" s="134">
        <v>4</v>
      </c>
      <c r="D115" s="133" t="s">
        <v>16</v>
      </c>
      <c r="E115" s="133" t="s">
        <v>2019</v>
      </c>
      <c r="F115" s="133" t="s">
        <v>463</v>
      </c>
      <c r="G115" s="133" t="s">
        <v>464</v>
      </c>
      <c r="H115" s="133" t="s">
        <v>2923</v>
      </c>
      <c r="I115" s="133" t="s">
        <v>2839</v>
      </c>
      <c r="J115" s="133" t="s">
        <v>2922</v>
      </c>
      <c r="K115" s="133" t="s">
        <v>2908</v>
      </c>
      <c r="L115" s="133" t="s">
        <v>2833</v>
      </c>
      <c r="M115" s="133" t="s">
        <v>2834</v>
      </c>
      <c r="N115" s="134">
        <v>4</v>
      </c>
      <c r="O115" s="87">
        <v>6708160.8300000001</v>
      </c>
      <c r="P115" s="87">
        <v>9877173.4700000007</v>
      </c>
      <c r="Q115" s="87">
        <v>3292391.1566666667</v>
      </c>
      <c r="R115" s="87">
        <v>2719741.0300000003</v>
      </c>
      <c r="S115" s="87">
        <v>-572650.12666666671</v>
      </c>
      <c r="T115" s="134">
        <v>-17.393137674638815</v>
      </c>
      <c r="U115" s="133" t="s">
        <v>2909</v>
      </c>
    </row>
    <row r="116" spans="1:21" ht="17.25" hidden="1" customHeight="1">
      <c r="A116" s="132">
        <v>44227</v>
      </c>
      <c r="B116" s="133" t="s">
        <v>2907</v>
      </c>
      <c r="C116" s="134">
        <v>4</v>
      </c>
      <c r="D116" s="133" t="s">
        <v>16</v>
      </c>
      <c r="E116" s="133" t="s">
        <v>2019</v>
      </c>
      <c r="F116" s="133" t="s">
        <v>463</v>
      </c>
      <c r="G116" s="133" t="s">
        <v>464</v>
      </c>
      <c r="H116" s="133" t="s">
        <v>2923</v>
      </c>
      <c r="I116" s="133" t="s">
        <v>2839</v>
      </c>
      <c r="J116" s="133" t="s">
        <v>2922</v>
      </c>
      <c r="K116" s="133" t="s">
        <v>2908</v>
      </c>
      <c r="L116" s="133" t="s">
        <v>2835</v>
      </c>
      <c r="M116" s="133" t="s">
        <v>2836</v>
      </c>
      <c r="N116" s="134">
        <v>4</v>
      </c>
      <c r="O116" s="87">
        <v>29394.18</v>
      </c>
      <c r="P116" s="87">
        <v>60000</v>
      </c>
      <c r="Q116" s="87">
        <v>20000</v>
      </c>
      <c r="R116" s="87">
        <v>25927.4</v>
      </c>
      <c r="S116" s="87">
        <v>5927.4</v>
      </c>
      <c r="T116" s="134">
        <v>29.637</v>
      </c>
      <c r="U116" s="133" t="s">
        <v>2910</v>
      </c>
    </row>
    <row r="117" spans="1:21" ht="17.25" hidden="1" customHeight="1">
      <c r="A117" s="132">
        <v>44227</v>
      </c>
      <c r="B117" s="133" t="s">
        <v>2907</v>
      </c>
      <c r="C117" s="134">
        <v>4</v>
      </c>
      <c r="D117" s="133" t="s">
        <v>16</v>
      </c>
      <c r="E117" s="133" t="s">
        <v>2019</v>
      </c>
      <c r="F117" s="133" t="s">
        <v>463</v>
      </c>
      <c r="G117" s="133" t="s">
        <v>464</v>
      </c>
      <c r="H117" s="133" t="s">
        <v>2923</v>
      </c>
      <c r="I117" s="133" t="s">
        <v>2839</v>
      </c>
      <c r="J117" s="133" t="s">
        <v>2922</v>
      </c>
      <c r="K117" s="133" t="s">
        <v>2908</v>
      </c>
      <c r="L117" s="133" t="s">
        <v>2837</v>
      </c>
      <c r="M117" s="133" t="s">
        <v>2838</v>
      </c>
      <c r="N117" s="134">
        <v>4</v>
      </c>
      <c r="O117" s="87">
        <v>2564808.92</v>
      </c>
      <c r="P117" s="87">
        <v>3460000</v>
      </c>
      <c r="Q117" s="87">
        <v>1153333.3333333333</v>
      </c>
      <c r="R117" s="87">
        <v>1353998.8900000001</v>
      </c>
      <c r="S117" s="87">
        <v>200665.55666666667</v>
      </c>
      <c r="T117" s="134">
        <v>17.39874768786127</v>
      </c>
      <c r="U117" s="133" t="s">
        <v>2910</v>
      </c>
    </row>
    <row r="118" spans="1:21" ht="17.25" hidden="1" customHeight="1">
      <c r="A118" s="132">
        <v>44227</v>
      </c>
      <c r="B118" s="133" t="s">
        <v>2907</v>
      </c>
      <c r="C118" s="134">
        <v>4</v>
      </c>
      <c r="D118" s="133" t="s">
        <v>16</v>
      </c>
      <c r="E118" s="133" t="s">
        <v>2019</v>
      </c>
      <c r="F118" s="133" t="s">
        <v>463</v>
      </c>
      <c r="G118" s="133" t="s">
        <v>464</v>
      </c>
      <c r="H118" s="133" t="s">
        <v>2923</v>
      </c>
      <c r="I118" s="133" t="s">
        <v>2839</v>
      </c>
      <c r="J118" s="133" t="s">
        <v>2922</v>
      </c>
      <c r="K118" s="133" t="s">
        <v>2908</v>
      </c>
      <c r="L118" s="133" t="s">
        <v>2872</v>
      </c>
      <c r="M118" s="133" t="s">
        <v>2873</v>
      </c>
      <c r="N118" s="134">
        <v>4</v>
      </c>
      <c r="O118" s="87">
        <v>0</v>
      </c>
      <c r="P118" s="88"/>
      <c r="Q118" s="88"/>
      <c r="R118" s="87">
        <v>0</v>
      </c>
      <c r="S118" s="88"/>
      <c r="T118" s="135"/>
      <c r="U118" s="133" t="s">
        <v>2916</v>
      </c>
    </row>
    <row r="119" spans="1:21" ht="17.25" hidden="1" customHeight="1">
      <c r="A119" s="132">
        <v>44227</v>
      </c>
      <c r="B119" s="133" t="s">
        <v>2907</v>
      </c>
      <c r="C119" s="134">
        <v>4</v>
      </c>
      <c r="D119" s="133" t="s">
        <v>16</v>
      </c>
      <c r="E119" s="133" t="s">
        <v>2019</v>
      </c>
      <c r="F119" s="133" t="s">
        <v>463</v>
      </c>
      <c r="G119" s="133" t="s">
        <v>464</v>
      </c>
      <c r="H119" s="133" t="s">
        <v>2924</v>
      </c>
      <c r="I119" s="133" t="s">
        <v>2911</v>
      </c>
      <c r="J119" s="133" t="s">
        <v>2923</v>
      </c>
      <c r="K119" s="133" t="s">
        <v>1944</v>
      </c>
      <c r="L119" s="133" t="s">
        <v>2852</v>
      </c>
      <c r="M119" s="133" t="s">
        <v>2912</v>
      </c>
      <c r="N119" s="134">
        <v>4</v>
      </c>
      <c r="O119" s="87">
        <v>11697254.869999999</v>
      </c>
      <c r="P119" s="87">
        <v>11697254.869999999</v>
      </c>
      <c r="Q119" s="87">
        <v>3899084.9566666665</v>
      </c>
      <c r="R119" s="87">
        <v>22134891.5</v>
      </c>
      <c r="S119" s="87">
        <v>18235806.543333333</v>
      </c>
      <c r="T119" s="134">
        <v>467.69451668791419</v>
      </c>
      <c r="U119" s="133" t="s">
        <v>2909</v>
      </c>
    </row>
    <row r="120" spans="1:21" ht="17.25" hidden="1" customHeight="1">
      <c r="A120" s="132">
        <v>44227</v>
      </c>
      <c r="B120" s="133" t="s">
        <v>2907</v>
      </c>
      <c r="C120" s="134">
        <v>4</v>
      </c>
      <c r="D120" s="133" t="s">
        <v>16</v>
      </c>
      <c r="E120" s="133" t="s">
        <v>2019</v>
      </c>
      <c r="F120" s="133" t="s">
        <v>463</v>
      </c>
      <c r="G120" s="133" t="s">
        <v>464</v>
      </c>
      <c r="H120" s="133" t="s">
        <v>2925</v>
      </c>
      <c r="I120" s="133" t="s">
        <v>2913</v>
      </c>
      <c r="J120" s="133" t="s">
        <v>2926</v>
      </c>
      <c r="K120" s="133" t="s">
        <v>1944</v>
      </c>
      <c r="L120" s="133" t="s">
        <v>2853</v>
      </c>
      <c r="M120" s="133" t="s">
        <v>2914</v>
      </c>
      <c r="N120" s="134">
        <v>4</v>
      </c>
      <c r="O120" s="87">
        <v>12664163.289999999</v>
      </c>
      <c r="P120" s="87">
        <v>12664163.289999999</v>
      </c>
      <c r="Q120" s="87">
        <v>4221387.7633333327</v>
      </c>
      <c r="R120" s="87">
        <v>25995116.479999997</v>
      </c>
      <c r="S120" s="87">
        <v>21773728.716666665</v>
      </c>
      <c r="T120" s="134">
        <v>515.79551411485318</v>
      </c>
      <c r="U120" s="133" t="s">
        <v>2909</v>
      </c>
    </row>
    <row r="121" spans="1:21" ht="17.25" hidden="1" customHeight="1">
      <c r="A121" s="132">
        <v>44227</v>
      </c>
      <c r="B121" s="133" t="s">
        <v>2907</v>
      </c>
      <c r="C121" s="134">
        <v>4</v>
      </c>
      <c r="D121" s="133" t="s">
        <v>16</v>
      </c>
      <c r="E121" s="133" t="s">
        <v>2019</v>
      </c>
      <c r="F121" s="133" t="s">
        <v>463</v>
      </c>
      <c r="G121" s="133" t="s">
        <v>464</v>
      </c>
      <c r="H121" s="133" t="s">
        <v>2925</v>
      </c>
      <c r="I121" s="133" t="s">
        <v>2913</v>
      </c>
      <c r="J121" s="133" t="s">
        <v>2926</v>
      </c>
      <c r="K121" s="133" t="s">
        <v>1944</v>
      </c>
      <c r="L121" s="133" t="s">
        <v>2854</v>
      </c>
      <c r="M121" s="133" t="s">
        <v>2915</v>
      </c>
      <c r="N121" s="134">
        <v>4</v>
      </c>
      <c r="O121" s="87">
        <v>10686795.52</v>
      </c>
      <c r="P121" s="87">
        <v>-10686795.52</v>
      </c>
      <c r="Q121" s="87">
        <v>-3562265.1733333333</v>
      </c>
      <c r="R121" s="87">
        <v>-13030472.199999999</v>
      </c>
      <c r="S121" s="87">
        <v>-9468207.0266666673</v>
      </c>
      <c r="T121" s="134">
        <v>265.79175232502251</v>
      </c>
      <c r="U121" s="133" t="s">
        <v>2909</v>
      </c>
    </row>
    <row r="122" spans="1:21" ht="17.25" hidden="1" customHeight="1">
      <c r="A122" s="132">
        <v>44227</v>
      </c>
      <c r="B122" s="133" t="s">
        <v>2907</v>
      </c>
      <c r="C122" s="134">
        <v>4</v>
      </c>
      <c r="D122" s="133" t="s">
        <v>16</v>
      </c>
      <c r="E122" s="133" t="s">
        <v>2019</v>
      </c>
      <c r="F122" s="133" t="s">
        <v>465</v>
      </c>
      <c r="G122" s="133" t="s">
        <v>1613</v>
      </c>
      <c r="H122" s="133" t="s">
        <v>2922</v>
      </c>
      <c r="I122" s="133" t="s">
        <v>2811</v>
      </c>
      <c r="J122" s="133" t="s">
        <v>2922</v>
      </c>
      <c r="K122" s="133" t="s">
        <v>2908</v>
      </c>
      <c r="L122" s="133" t="s">
        <v>2790</v>
      </c>
      <c r="M122" s="133" t="s">
        <v>2791</v>
      </c>
      <c r="N122" s="134">
        <v>4</v>
      </c>
      <c r="O122" s="87">
        <v>20610120.059999999</v>
      </c>
      <c r="P122" s="87">
        <v>31615023.41</v>
      </c>
      <c r="Q122" s="87">
        <v>10538341.136666667</v>
      </c>
      <c r="R122" s="87">
        <v>19751946.330000002</v>
      </c>
      <c r="S122" s="87">
        <v>9213605.1933333334</v>
      </c>
      <c r="T122" s="134">
        <v>87.429369327169496</v>
      </c>
      <c r="U122" s="133" t="s">
        <v>2909</v>
      </c>
    </row>
    <row r="123" spans="1:21" ht="17.25" hidden="1" customHeight="1">
      <c r="A123" s="132">
        <v>44227</v>
      </c>
      <c r="B123" s="133" t="s">
        <v>2907</v>
      </c>
      <c r="C123" s="134">
        <v>4</v>
      </c>
      <c r="D123" s="133" t="s">
        <v>16</v>
      </c>
      <c r="E123" s="133" t="s">
        <v>2019</v>
      </c>
      <c r="F123" s="133" t="s">
        <v>465</v>
      </c>
      <c r="G123" s="133" t="s">
        <v>1613</v>
      </c>
      <c r="H123" s="133" t="s">
        <v>2922</v>
      </c>
      <c r="I123" s="133" t="s">
        <v>2811</v>
      </c>
      <c r="J123" s="133" t="s">
        <v>2922</v>
      </c>
      <c r="K123" s="133" t="s">
        <v>2908</v>
      </c>
      <c r="L123" s="133" t="s">
        <v>2792</v>
      </c>
      <c r="M123" s="133" t="s">
        <v>2793</v>
      </c>
      <c r="N123" s="134">
        <v>4</v>
      </c>
      <c r="O123" s="87">
        <v>53129.29</v>
      </c>
      <c r="P123" s="87">
        <v>90250</v>
      </c>
      <c r="Q123" s="87">
        <v>30083.333333333336</v>
      </c>
      <c r="R123" s="87">
        <v>20850</v>
      </c>
      <c r="S123" s="87">
        <v>-9233.3333333333339</v>
      </c>
      <c r="T123" s="134">
        <v>-30.692520775623269</v>
      </c>
      <c r="U123" s="133" t="s">
        <v>2910</v>
      </c>
    </row>
    <row r="124" spans="1:21" ht="17.25" hidden="1" customHeight="1">
      <c r="A124" s="132">
        <v>44227</v>
      </c>
      <c r="B124" s="133" t="s">
        <v>2907</v>
      </c>
      <c r="C124" s="134">
        <v>4</v>
      </c>
      <c r="D124" s="133" t="s">
        <v>16</v>
      </c>
      <c r="E124" s="133" t="s">
        <v>2019</v>
      </c>
      <c r="F124" s="133" t="s">
        <v>465</v>
      </c>
      <c r="G124" s="133" t="s">
        <v>1613</v>
      </c>
      <c r="H124" s="133" t="s">
        <v>2922</v>
      </c>
      <c r="I124" s="133" t="s">
        <v>2811</v>
      </c>
      <c r="J124" s="133" t="s">
        <v>2922</v>
      </c>
      <c r="K124" s="133" t="s">
        <v>2908</v>
      </c>
      <c r="L124" s="133" t="s">
        <v>2794</v>
      </c>
      <c r="M124" s="133" t="s">
        <v>2795</v>
      </c>
      <c r="N124" s="134">
        <v>4</v>
      </c>
      <c r="O124" s="87">
        <v>20606.21</v>
      </c>
      <c r="P124" s="87">
        <v>165000</v>
      </c>
      <c r="Q124" s="87">
        <v>55000</v>
      </c>
      <c r="R124" s="87">
        <v>29829</v>
      </c>
      <c r="S124" s="87">
        <v>-25171</v>
      </c>
      <c r="T124" s="134">
        <v>-45.765454545454546</v>
      </c>
      <c r="U124" s="133" t="s">
        <v>2910</v>
      </c>
    </row>
    <row r="125" spans="1:21" ht="17.25" hidden="1" customHeight="1">
      <c r="A125" s="132">
        <v>44227</v>
      </c>
      <c r="B125" s="133" t="s">
        <v>2907</v>
      </c>
      <c r="C125" s="134">
        <v>4</v>
      </c>
      <c r="D125" s="133" t="s">
        <v>16</v>
      </c>
      <c r="E125" s="133" t="s">
        <v>2019</v>
      </c>
      <c r="F125" s="133" t="s">
        <v>465</v>
      </c>
      <c r="G125" s="133" t="s">
        <v>1613</v>
      </c>
      <c r="H125" s="133" t="s">
        <v>2922</v>
      </c>
      <c r="I125" s="133" t="s">
        <v>2811</v>
      </c>
      <c r="J125" s="133" t="s">
        <v>2922</v>
      </c>
      <c r="K125" s="133" t="s">
        <v>2908</v>
      </c>
      <c r="L125" s="133" t="s">
        <v>2865</v>
      </c>
      <c r="M125" s="133" t="s">
        <v>2796</v>
      </c>
      <c r="N125" s="134">
        <v>4</v>
      </c>
      <c r="O125" s="87">
        <v>585999.18000000005</v>
      </c>
      <c r="P125" s="87">
        <v>1564529.29</v>
      </c>
      <c r="Q125" s="87">
        <v>521509.76333333337</v>
      </c>
      <c r="R125" s="87">
        <v>500987.5</v>
      </c>
      <c r="S125" s="87">
        <v>-20522.263333333336</v>
      </c>
      <c r="T125" s="134">
        <v>-3.9351637833510935</v>
      </c>
      <c r="U125" s="133" t="s">
        <v>2910</v>
      </c>
    </row>
    <row r="126" spans="1:21" ht="17.25" hidden="1" customHeight="1">
      <c r="A126" s="132">
        <v>44227</v>
      </c>
      <c r="B126" s="133" t="s">
        <v>2907</v>
      </c>
      <c r="C126" s="134">
        <v>4</v>
      </c>
      <c r="D126" s="133" t="s">
        <v>16</v>
      </c>
      <c r="E126" s="133" t="s">
        <v>2019</v>
      </c>
      <c r="F126" s="133" t="s">
        <v>465</v>
      </c>
      <c r="G126" s="133" t="s">
        <v>1613</v>
      </c>
      <c r="H126" s="133" t="s">
        <v>2922</v>
      </c>
      <c r="I126" s="133" t="s">
        <v>2811</v>
      </c>
      <c r="J126" s="133" t="s">
        <v>2922</v>
      </c>
      <c r="K126" s="133" t="s">
        <v>2908</v>
      </c>
      <c r="L126" s="133" t="s">
        <v>2797</v>
      </c>
      <c r="M126" s="133" t="s">
        <v>2798</v>
      </c>
      <c r="N126" s="134">
        <v>4</v>
      </c>
      <c r="O126" s="87">
        <v>2500831.17</v>
      </c>
      <c r="P126" s="87">
        <v>5694923.6299999999</v>
      </c>
      <c r="Q126" s="87">
        <v>1898307.8766666667</v>
      </c>
      <c r="R126" s="87">
        <v>1628520.9200000002</v>
      </c>
      <c r="S126" s="87">
        <v>-269786.95666666667</v>
      </c>
      <c r="T126" s="134">
        <v>-14.211970565090791</v>
      </c>
      <c r="U126" s="133" t="s">
        <v>2910</v>
      </c>
    </row>
    <row r="127" spans="1:21" ht="17.25" hidden="1" customHeight="1">
      <c r="A127" s="132">
        <v>44227</v>
      </c>
      <c r="B127" s="133" t="s">
        <v>2907</v>
      </c>
      <c r="C127" s="134">
        <v>4</v>
      </c>
      <c r="D127" s="133" t="s">
        <v>16</v>
      </c>
      <c r="E127" s="133" t="s">
        <v>2019</v>
      </c>
      <c r="F127" s="133" t="s">
        <v>465</v>
      </c>
      <c r="G127" s="133" t="s">
        <v>1613</v>
      </c>
      <c r="H127" s="133" t="s">
        <v>2922</v>
      </c>
      <c r="I127" s="133" t="s">
        <v>2811</v>
      </c>
      <c r="J127" s="133" t="s">
        <v>2922</v>
      </c>
      <c r="K127" s="133" t="s">
        <v>2908</v>
      </c>
      <c r="L127" s="133" t="s">
        <v>2799</v>
      </c>
      <c r="M127" s="133" t="s">
        <v>2800</v>
      </c>
      <c r="N127" s="134">
        <v>4</v>
      </c>
      <c r="O127" s="87">
        <v>1443166.45</v>
      </c>
      <c r="P127" s="87">
        <v>2997436.05</v>
      </c>
      <c r="Q127" s="87">
        <v>999145.35</v>
      </c>
      <c r="R127" s="87">
        <v>1025584.57</v>
      </c>
      <c r="S127" s="87">
        <v>26439.22</v>
      </c>
      <c r="T127" s="134">
        <v>2.6461835607802211</v>
      </c>
      <c r="U127" s="133" t="s">
        <v>2909</v>
      </c>
    </row>
    <row r="128" spans="1:21" ht="17.25" hidden="1" customHeight="1">
      <c r="A128" s="132">
        <v>44227</v>
      </c>
      <c r="B128" s="133" t="s">
        <v>2907</v>
      </c>
      <c r="C128" s="134">
        <v>4</v>
      </c>
      <c r="D128" s="133" t="s">
        <v>16</v>
      </c>
      <c r="E128" s="133" t="s">
        <v>2019</v>
      </c>
      <c r="F128" s="133" t="s">
        <v>465</v>
      </c>
      <c r="G128" s="133" t="s">
        <v>1613</v>
      </c>
      <c r="H128" s="133" t="s">
        <v>2922</v>
      </c>
      <c r="I128" s="133" t="s">
        <v>2811</v>
      </c>
      <c r="J128" s="133" t="s">
        <v>2922</v>
      </c>
      <c r="K128" s="133" t="s">
        <v>2908</v>
      </c>
      <c r="L128" s="133" t="s">
        <v>2801</v>
      </c>
      <c r="M128" s="133" t="s">
        <v>2802</v>
      </c>
      <c r="N128" s="134">
        <v>4</v>
      </c>
      <c r="O128" s="87">
        <v>401873.78</v>
      </c>
      <c r="P128" s="87">
        <v>738126.25</v>
      </c>
      <c r="Q128" s="87">
        <v>246042.08333333334</v>
      </c>
      <c r="R128" s="87">
        <v>225895.5</v>
      </c>
      <c r="S128" s="87">
        <v>-20146.583333333336</v>
      </c>
      <c r="T128" s="134">
        <v>-8.1882672510292114</v>
      </c>
      <c r="U128" s="133" t="s">
        <v>2910</v>
      </c>
    </row>
    <row r="129" spans="1:21" ht="17.25" hidden="1" customHeight="1">
      <c r="A129" s="132">
        <v>44227</v>
      </c>
      <c r="B129" s="133" t="s">
        <v>2907</v>
      </c>
      <c r="C129" s="134">
        <v>4</v>
      </c>
      <c r="D129" s="133" t="s">
        <v>16</v>
      </c>
      <c r="E129" s="133" t="s">
        <v>2019</v>
      </c>
      <c r="F129" s="133" t="s">
        <v>465</v>
      </c>
      <c r="G129" s="133" t="s">
        <v>1613</v>
      </c>
      <c r="H129" s="133" t="s">
        <v>2922</v>
      </c>
      <c r="I129" s="133" t="s">
        <v>2811</v>
      </c>
      <c r="J129" s="133" t="s">
        <v>2922</v>
      </c>
      <c r="K129" s="133" t="s">
        <v>2908</v>
      </c>
      <c r="L129" s="133" t="s">
        <v>2803</v>
      </c>
      <c r="M129" s="133" t="s">
        <v>2804</v>
      </c>
      <c r="N129" s="134">
        <v>4</v>
      </c>
      <c r="O129" s="87">
        <v>1992840.38</v>
      </c>
      <c r="P129" s="87">
        <v>4138655.16</v>
      </c>
      <c r="Q129" s="87">
        <v>1379551.72</v>
      </c>
      <c r="R129" s="87">
        <v>1160982.6100000001</v>
      </c>
      <c r="S129" s="87">
        <v>-218569.11</v>
      </c>
      <c r="T129" s="134">
        <v>-15.843487912145838</v>
      </c>
      <c r="U129" s="133" t="s">
        <v>2910</v>
      </c>
    </row>
    <row r="130" spans="1:21" ht="17.25" hidden="1" customHeight="1">
      <c r="A130" s="132">
        <v>44227</v>
      </c>
      <c r="B130" s="133" t="s">
        <v>2907</v>
      </c>
      <c r="C130" s="134">
        <v>4</v>
      </c>
      <c r="D130" s="133" t="s">
        <v>16</v>
      </c>
      <c r="E130" s="133" t="s">
        <v>2019</v>
      </c>
      <c r="F130" s="133" t="s">
        <v>465</v>
      </c>
      <c r="G130" s="133" t="s">
        <v>1613</v>
      </c>
      <c r="H130" s="133" t="s">
        <v>2922</v>
      </c>
      <c r="I130" s="133" t="s">
        <v>2811</v>
      </c>
      <c r="J130" s="133" t="s">
        <v>2922</v>
      </c>
      <c r="K130" s="133" t="s">
        <v>2908</v>
      </c>
      <c r="L130" s="133" t="s">
        <v>2805</v>
      </c>
      <c r="M130" s="133" t="s">
        <v>2806</v>
      </c>
      <c r="N130" s="134">
        <v>4</v>
      </c>
      <c r="O130" s="87">
        <v>16369449.08</v>
      </c>
      <c r="P130" s="87">
        <v>38036654.950000003</v>
      </c>
      <c r="Q130" s="87">
        <v>12678884.983333332</v>
      </c>
      <c r="R130" s="87">
        <v>10980281.27</v>
      </c>
      <c r="S130" s="87">
        <v>-1698603.7133333334</v>
      </c>
      <c r="T130" s="134">
        <v>-13.397106414059158</v>
      </c>
      <c r="U130" s="133" t="s">
        <v>2910</v>
      </c>
    </row>
    <row r="131" spans="1:21" ht="17.25" hidden="1" customHeight="1">
      <c r="A131" s="132">
        <v>44227</v>
      </c>
      <c r="B131" s="133" t="s">
        <v>2907</v>
      </c>
      <c r="C131" s="134">
        <v>4</v>
      </c>
      <c r="D131" s="133" t="s">
        <v>16</v>
      </c>
      <c r="E131" s="133" t="s">
        <v>2019</v>
      </c>
      <c r="F131" s="133" t="s">
        <v>465</v>
      </c>
      <c r="G131" s="133" t="s">
        <v>1613</v>
      </c>
      <c r="H131" s="133" t="s">
        <v>2922</v>
      </c>
      <c r="I131" s="133" t="s">
        <v>2811</v>
      </c>
      <c r="J131" s="133" t="s">
        <v>2922</v>
      </c>
      <c r="K131" s="133" t="s">
        <v>2908</v>
      </c>
      <c r="L131" s="133" t="s">
        <v>2807</v>
      </c>
      <c r="M131" s="133" t="s">
        <v>2808</v>
      </c>
      <c r="N131" s="134">
        <v>4</v>
      </c>
      <c r="O131" s="87">
        <v>3868975.9</v>
      </c>
      <c r="P131" s="87">
        <v>7771871.75</v>
      </c>
      <c r="Q131" s="87">
        <v>2590623.9166666665</v>
      </c>
      <c r="R131" s="87">
        <v>1851810.9</v>
      </c>
      <c r="S131" s="87">
        <v>-738813.01666666672</v>
      </c>
      <c r="T131" s="134">
        <v>-28.518729095085746</v>
      </c>
      <c r="U131" s="133" t="s">
        <v>2910</v>
      </c>
    </row>
    <row r="132" spans="1:21" ht="17.25" hidden="1" customHeight="1">
      <c r="A132" s="132">
        <v>44227</v>
      </c>
      <c r="B132" s="133" t="s">
        <v>2907</v>
      </c>
      <c r="C132" s="134">
        <v>4</v>
      </c>
      <c r="D132" s="133" t="s">
        <v>16</v>
      </c>
      <c r="E132" s="133" t="s">
        <v>2019</v>
      </c>
      <c r="F132" s="133" t="s">
        <v>465</v>
      </c>
      <c r="G132" s="133" t="s">
        <v>1613</v>
      </c>
      <c r="H132" s="133" t="s">
        <v>2922</v>
      </c>
      <c r="I132" s="133" t="s">
        <v>2811</v>
      </c>
      <c r="J132" s="133" t="s">
        <v>2922</v>
      </c>
      <c r="K132" s="133" t="s">
        <v>2908</v>
      </c>
      <c r="L132" s="133" t="s">
        <v>2870</v>
      </c>
      <c r="M132" s="133" t="s">
        <v>2871</v>
      </c>
      <c r="N132" s="134">
        <v>4</v>
      </c>
      <c r="O132" s="87">
        <v>0</v>
      </c>
      <c r="P132" s="88"/>
      <c r="Q132" s="88"/>
      <c r="R132" s="87">
        <v>0</v>
      </c>
      <c r="S132" s="88"/>
      <c r="T132" s="135"/>
      <c r="U132" s="133" t="s">
        <v>2916</v>
      </c>
    </row>
    <row r="133" spans="1:21" ht="17.25" hidden="1" customHeight="1">
      <c r="A133" s="132">
        <v>44227</v>
      </c>
      <c r="B133" s="133" t="s">
        <v>2907</v>
      </c>
      <c r="C133" s="134">
        <v>4</v>
      </c>
      <c r="D133" s="133" t="s">
        <v>16</v>
      </c>
      <c r="E133" s="133" t="s">
        <v>2019</v>
      </c>
      <c r="F133" s="133" t="s">
        <v>465</v>
      </c>
      <c r="G133" s="133" t="s">
        <v>1613</v>
      </c>
      <c r="H133" s="133" t="s">
        <v>2922</v>
      </c>
      <c r="I133" s="133" t="s">
        <v>2811</v>
      </c>
      <c r="J133" s="133" t="s">
        <v>2922</v>
      </c>
      <c r="K133" s="133" t="s">
        <v>2908</v>
      </c>
      <c r="L133" s="133" t="s">
        <v>2809</v>
      </c>
      <c r="M133" s="133" t="s">
        <v>2810</v>
      </c>
      <c r="N133" s="134">
        <v>4</v>
      </c>
      <c r="O133" s="87">
        <v>1224722.8899999999</v>
      </c>
      <c r="P133" s="87">
        <v>2531027.44</v>
      </c>
      <c r="Q133" s="87">
        <v>843675.81333333335</v>
      </c>
      <c r="R133" s="87">
        <v>0</v>
      </c>
      <c r="S133" s="87">
        <v>-843675.81333333335</v>
      </c>
      <c r="T133" s="134">
        <v>-100</v>
      </c>
      <c r="U133" s="133" t="s">
        <v>2910</v>
      </c>
    </row>
    <row r="134" spans="1:21" ht="17.25" hidden="1" customHeight="1">
      <c r="A134" s="132">
        <v>44227</v>
      </c>
      <c r="B134" s="133" t="s">
        <v>2907</v>
      </c>
      <c r="C134" s="134">
        <v>4</v>
      </c>
      <c r="D134" s="133" t="s">
        <v>16</v>
      </c>
      <c r="E134" s="133" t="s">
        <v>2019</v>
      </c>
      <c r="F134" s="133" t="s">
        <v>465</v>
      </c>
      <c r="G134" s="133" t="s">
        <v>1613</v>
      </c>
      <c r="H134" s="133" t="s">
        <v>2923</v>
      </c>
      <c r="I134" s="133" t="s">
        <v>2839</v>
      </c>
      <c r="J134" s="133" t="s">
        <v>2922</v>
      </c>
      <c r="K134" s="133" t="s">
        <v>2908</v>
      </c>
      <c r="L134" s="133" t="s">
        <v>2812</v>
      </c>
      <c r="M134" s="133" t="s">
        <v>2813</v>
      </c>
      <c r="N134" s="134">
        <v>4</v>
      </c>
      <c r="O134" s="87">
        <v>4528633.5</v>
      </c>
      <c r="P134" s="87">
        <v>8541768.2799999993</v>
      </c>
      <c r="Q134" s="87">
        <v>2847256.0933333333</v>
      </c>
      <c r="R134" s="87">
        <v>2387139.85</v>
      </c>
      <c r="S134" s="87">
        <v>-460116.24333333335</v>
      </c>
      <c r="T134" s="134">
        <v>-16.159988011287986</v>
      </c>
      <c r="U134" s="133" t="s">
        <v>2909</v>
      </c>
    </row>
    <row r="135" spans="1:21" ht="17.25" hidden="1" customHeight="1">
      <c r="A135" s="132">
        <v>44227</v>
      </c>
      <c r="B135" s="133" t="s">
        <v>2907</v>
      </c>
      <c r="C135" s="134">
        <v>4</v>
      </c>
      <c r="D135" s="133" t="s">
        <v>16</v>
      </c>
      <c r="E135" s="133" t="s">
        <v>2019</v>
      </c>
      <c r="F135" s="133" t="s">
        <v>465</v>
      </c>
      <c r="G135" s="133" t="s">
        <v>1613</v>
      </c>
      <c r="H135" s="133" t="s">
        <v>2923</v>
      </c>
      <c r="I135" s="133" t="s">
        <v>2839</v>
      </c>
      <c r="J135" s="133" t="s">
        <v>2922</v>
      </c>
      <c r="K135" s="133" t="s">
        <v>2908</v>
      </c>
      <c r="L135" s="133" t="s">
        <v>2814</v>
      </c>
      <c r="M135" s="133" t="s">
        <v>2815</v>
      </c>
      <c r="N135" s="134">
        <v>4</v>
      </c>
      <c r="O135" s="87">
        <v>805720.47</v>
      </c>
      <c r="P135" s="87">
        <v>1746773</v>
      </c>
      <c r="Q135" s="87">
        <v>582257.66666666674</v>
      </c>
      <c r="R135" s="87">
        <v>631666.31999999995</v>
      </c>
      <c r="S135" s="87">
        <v>49408.653333333335</v>
      </c>
      <c r="T135" s="134">
        <v>8.4857024925390991</v>
      </c>
      <c r="U135" s="133" t="s">
        <v>2910</v>
      </c>
    </row>
    <row r="136" spans="1:21" ht="17.25" hidden="1" customHeight="1">
      <c r="A136" s="132">
        <v>44227</v>
      </c>
      <c r="B136" s="133" t="s">
        <v>2907</v>
      </c>
      <c r="C136" s="134">
        <v>4</v>
      </c>
      <c r="D136" s="133" t="s">
        <v>16</v>
      </c>
      <c r="E136" s="133" t="s">
        <v>2019</v>
      </c>
      <c r="F136" s="133" t="s">
        <v>465</v>
      </c>
      <c r="G136" s="133" t="s">
        <v>1613</v>
      </c>
      <c r="H136" s="133" t="s">
        <v>2923</v>
      </c>
      <c r="I136" s="133" t="s">
        <v>2839</v>
      </c>
      <c r="J136" s="133" t="s">
        <v>2922</v>
      </c>
      <c r="K136" s="133" t="s">
        <v>2908</v>
      </c>
      <c r="L136" s="133" t="s">
        <v>2816</v>
      </c>
      <c r="M136" s="133" t="s">
        <v>2817</v>
      </c>
      <c r="N136" s="134">
        <v>4</v>
      </c>
      <c r="O136" s="87">
        <v>122185.38</v>
      </c>
      <c r="P136" s="87">
        <v>671819.64</v>
      </c>
      <c r="Q136" s="87">
        <v>223939.88</v>
      </c>
      <c r="R136" s="87">
        <v>85167.09</v>
      </c>
      <c r="S136" s="87">
        <v>-138772.79</v>
      </c>
      <c r="T136" s="134">
        <v>-61.968770368189887</v>
      </c>
      <c r="U136" s="133" t="s">
        <v>2909</v>
      </c>
    </row>
    <row r="137" spans="1:21" ht="17.25" hidden="1" customHeight="1">
      <c r="A137" s="132">
        <v>44227</v>
      </c>
      <c r="B137" s="133" t="s">
        <v>2907</v>
      </c>
      <c r="C137" s="134">
        <v>4</v>
      </c>
      <c r="D137" s="133" t="s">
        <v>16</v>
      </c>
      <c r="E137" s="133" t="s">
        <v>2019</v>
      </c>
      <c r="F137" s="133" t="s">
        <v>465</v>
      </c>
      <c r="G137" s="133" t="s">
        <v>1613</v>
      </c>
      <c r="H137" s="133" t="s">
        <v>2923</v>
      </c>
      <c r="I137" s="133" t="s">
        <v>2839</v>
      </c>
      <c r="J137" s="133" t="s">
        <v>2922</v>
      </c>
      <c r="K137" s="133" t="s">
        <v>2908</v>
      </c>
      <c r="L137" s="133" t="s">
        <v>2818</v>
      </c>
      <c r="M137" s="133" t="s">
        <v>2819</v>
      </c>
      <c r="N137" s="134">
        <v>4</v>
      </c>
      <c r="O137" s="87">
        <v>1403726.31</v>
      </c>
      <c r="P137" s="87">
        <v>2903348.64</v>
      </c>
      <c r="Q137" s="87">
        <v>967782.88</v>
      </c>
      <c r="R137" s="87">
        <v>983303.12</v>
      </c>
      <c r="S137" s="87">
        <v>15520.24</v>
      </c>
      <c r="T137" s="134">
        <v>1.6036902822666175</v>
      </c>
      <c r="U137" s="133" t="s">
        <v>2910</v>
      </c>
    </row>
    <row r="138" spans="1:21" ht="17.25" hidden="1" customHeight="1">
      <c r="A138" s="132">
        <v>44227</v>
      </c>
      <c r="B138" s="133" t="s">
        <v>2907</v>
      </c>
      <c r="C138" s="134">
        <v>4</v>
      </c>
      <c r="D138" s="133" t="s">
        <v>16</v>
      </c>
      <c r="E138" s="133" t="s">
        <v>2019</v>
      </c>
      <c r="F138" s="133" t="s">
        <v>465</v>
      </c>
      <c r="G138" s="133" t="s">
        <v>1613</v>
      </c>
      <c r="H138" s="133" t="s">
        <v>2923</v>
      </c>
      <c r="I138" s="133" t="s">
        <v>2839</v>
      </c>
      <c r="J138" s="133" t="s">
        <v>2922</v>
      </c>
      <c r="K138" s="133" t="s">
        <v>2908</v>
      </c>
      <c r="L138" s="133" t="s">
        <v>2820</v>
      </c>
      <c r="M138" s="133" t="s">
        <v>2821</v>
      </c>
      <c r="N138" s="134">
        <v>4</v>
      </c>
      <c r="O138" s="87">
        <v>19146572.77</v>
      </c>
      <c r="P138" s="87">
        <v>38036654.950000003</v>
      </c>
      <c r="Q138" s="87">
        <v>12678884.983333332</v>
      </c>
      <c r="R138" s="87">
        <v>10986649.469999999</v>
      </c>
      <c r="S138" s="87">
        <v>-1692235.5133333334</v>
      </c>
      <c r="T138" s="134">
        <v>-13.346879599884479</v>
      </c>
      <c r="U138" s="133" t="s">
        <v>2909</v>
      </c>
    </row>
    <row r="139" spans="1:21" ht="17.25" hidden="1" customHeight="1">
      <c r="A139" s="132">
        <v>44227</v>
      </c>
      <c r="B139" s="133" t="s">
        <v>2907</v>
      </c>
      <c r="C139" s="134">
        <v>4</v>
      </c>
      <c r="D139" s="133" t="s">
        <v>16</v>
      </c>
      <c r="E139" s="133" t="s">
        <v>2019</v>
      </c>
      <c r="F139" s="133" t="s">
        <v>465</v>
      </c>
      <c r="G139" s="133" t="s">
        <v>1613</v>
      </c>
      <c r="H139" s="133" t="s">
        <v>2923</v>
      </c>
      <c r="I139" s="133" t="s">
        <v>2839</v>
      </c>
      <c r="J139" s="133" t="s">
        <v>2922</v>
      </c>
      <c r="K139" s="133" t="s">
        <v>2908</v>
      </c>
      <c r="L139" s="133" t="s">
        <v>2822</v>
      </c>
      <c r="M139" s="133" t="s">
        <v>2846</v>
      </c>
      <c r="N139" s="134">
        <v>4</v>
      </c>
      <c r="O139" s="87">
        <v>3591845.7</v>
      </c>
      <c r="P139" s="87">
        <v>5417172</v>
      </c>
      <c r="Q139" s="87">
        <v>1805724</v>
      </c>
      <c r="R139" s="87">
        <v>1893322.0200000003</v>
      </c>
      <c r="S139" s="87">
        <v>87598.02</v>
      </c>
      <c r="T139" s="134">
        <v>4.8511300730344171</v>
      </c>
      <c r="U139" s="133" t="s">
        <v>2910</v>
      </c>
    </row>
    <row r="140" spans="1:21" ht="17.25" hidden="1" customHeight="1">
      <c r="A140" s="132">
        <v>44227</v>
      </c>
      <c r="B140" s="133" t="s">
        <v>2907</v>
      </c>
      <c r="C140" s="134">
        <v>4</v>
      </c>
      <c r="D140" s="133" t="s">
        <v>16</v>
      </c>
      <c r="E140" s="133" t="s">
        <v>2019</v>
      </c>
      <c r="F140" s="133" t="s">
        <v>465</v>
      </c>
      <c r="G140" s="133" t="s">
        <v>1613</v>
      </c>
      <c r="H140" s="133" t="s">
        <v>2923</v>
      </c>
      <c r="I140" s="133" t="s">
        <v>2839</v>
      </c>
      <c r="J140" s="133" t="s">
        <v>2922</v>
      </c>
      <c r="K140" s="133" t="s">
        <v>2908</v>
      </c>
      <c r="L140" s="133" t="s">
        <v>2823</v>
      </c>
      <c r="M140" s="133" t="s">
        <v>2824</v>
      </c>
      <c r="N140" s="134">
        <v>4</v>
      </c>
      <c r="O140" s="87">
        <v>6763671.4299999997</v>
      </c>
      <c r="P140" s="87">
        <v>12230800.5</v>
      </c>
      <c r="Q140" s="87">
        <v>4076933.5</v>
      </c>
      <c r="R140" s="87">
        <v>4376472.5</v>
      </c>
      <c r="S140" s="87">
        <v>299539</v>
      </c>
      <c r="T140" s="134">
        <v>7.3471642350801165</v>
      </c>
      <c r="U140" s="133" t="s">
        <v>2910</v>
      </c>
    </row>
    <row r="141" spans="1:21" ht="17.25" hidden="1" customHeight="1">
      <c r="A141" s="132">
        <v>44227</v>
      </c>
      <c r="B141" s="133" t="s">
        <v>2907</v>
      </c>
      <c r="C141" s="134">
        <v>4</v>
      </c>
      <c r="D141" s="133" t="s">
        <v>16</v>
      </c>
      <c r="E141" s="133" t="s">
        <v>2019</v>
      </c>
      <c r="F141" s="133" t="s">
        <v>465</v>
      </c>
      <c r="G141" s="133" t="s">
        <v>1613</v>
      </c>
      <c r="H141" s="133" t="s">
        <v>2923</v>
      </c>
      <c r="I141" s="133" t="s">
        <v>2839</v>
      </c>
      <c r="J141" s="133" t="s">
        <v>2922</v>
      </c>
      <c r="K141" s="133" t="s">
        <v>2908</v>
      </c>
      <c r="L141" s="133" t="s">
        <v>2825</v>
      </c>
      <c r="M141" s="133" t="s">
        <v>2826</v>
      </c>
      <c r="N141" s="134">
        <v>4</v>
      </c>
      <c r="O141" s="87">
        <v>1356642.36</v>
      </c>
      <c r="P141" s="87">
        <v>2684313.54</v>
      </c>
      <c r="Q141" s="87">
        <v>894771.18</v>
      </c>
      <c r="R141" s="87">
        <v>716771.40999999992</v>
      </c>
      <c r="S141" s="87">
        <v>-177999.77</v>
      </c>
      <c r="T141" s="134">
        <v>-19.893328482037163</v>
      </c>
      <c r="U141" s="133" t="s">
        <v>2909</v>
      </c>
    </row>
    <row r="142" spans="1:21" ht="17.25" hidden="1" customHeight="1">
      <c r="A142" s="132">
        <v>44227</v>
      </c>
      <c r="B142" s="133" t="s">
        <v>2907</v>
      </c>
      <c r="C142" s="134">
        <v>4</v>
      </c>
      <c r="D142" s="133" t="s">
        <v>16</v>
      </c>
      <c r="E142" s="133" t="s">
        <v>2019</v>
      </c>
      <c r="F142" s="133" t="s">
        <v>465</v>
      </c>
      <c r="G142" s="133" t="s">
        <v>1613</v>
      </c>
      <c r="H142" s="133" t="s">
        <v>2923</v>
      </c>
      <c r="I142" s="133" t="s">
        <v>2839</v>
      </c>
      <c r="J142" s="133" t="s">
        <v>2922</v>
      </c>
      <c r="K142" s="133" t="s">
        <v>2908</v>
      </c>
      <c r="L142" s="133" t="s">
        <v>2827</v>
      </c>
      <c r="M142" s="133" t="s">
        <v>2828</v>
      </c>
      <c r="N142" s="134">
        <v>4</v>
      </c>
      <c r="O142" s="87">
        <v>3170241.45</v>
      </c>
      <c r="P142" s="87">
        <v>6517834.0099999998</v>
      </c>
      <c r="Q142" s="87">
        <v>2172611.3366666664</v>
      </c>
      <c r="R142" s="87">
        <v>2389890.7499999995</v>
      </c>
      <c r="S142" s="87">
        <v>217279.41333333333</v>
      </c>
      <c r="T142" s="134">
        <v>10.000841368465595</v>
      </c>
      <c r="U142" s="133" t="s">
        <v>2910</v>
      </c>
    </row>
    <row r="143" spans="1:21" ht="17.25" hidden="1" customHeight="1">
      <c r="A143" s="132">
        <v>44227</v>
      </c>
      <c r="B143" s="133" t="s">
        <v>2907</v>
      </c>
      <c r="C143" s="134">
        <v>4</v>
      </c>
      <c r="D143" s="133" t="s">
        <v>16</v>
      </c>
      <c r="E143" s="133" t="s">
        <v>2019</v>
      </c>
      <c r="F143" s="133" t="s">
        <v>465</v>
      </c>
      <c r="G143" s="133" t="s">
        <v>1613</v>
      </c>
      <c r="H143" s="133" t="s">
        <v>2923</v>
      </c>
      <c r="I143" s="133" t="s">
        <v>2839</v>
      </c>
      <c r="J143" s="133" t="s">
        <v>2922</v>
      </c>
      <c r="K143" s="133" t="s">
        <v>2908</v>
      </c>
      <c r="L143" s="133" t="s">
        <v>2829</v>
      </c>
      <c r="M143" s="133" t="s">
        <v>2830</v>
      </c>
      <c r="N143" s="134">
        <v>4</v>
      </c>
      <c r="O143" s="87">
        <v>1019260.68</v>
      </c>
      <c r="P143" s="87">
        <v>1765300</v>
      </c>
      <c r="Q143" s="87">
        <v>588433.33333333337</v>
      </c>
      <c r="R143" s="87">
        <v>516868.12</v>
      </c>
      <c r="S143" s="87">
        <v>-71565.213333333348</v>
      </c>
      <c r="T143" s="134">
        <v>-12.161991729451085</v>
      </c>
      <c r="U143" s="133" t="s">
        <v>2909</v>
      </c>
    </row>
    <row r="144" spans="1:21" ht="17.25" hidden="1" customHeight="1">
      <c r="A144" s="132">
        <v>44227</v>
      </c>
      <c r="B144" s="133" t="s">
        <v>2907</v>
      </c>
      <c r="C144" s="134">
        <v>4</v>
      </c>
      <c r="D144" s="133" t="s">
        <v>16</v>
      </c>
      <c r="E144" s="133" t="s">
        <v>2019</v>
      </c>
      <c r="F144" s="133" t="s">
        <v>465</v>
      </c>
      <c r="G144" s="133" t="s">
        <v>1613</v>
      </c>
      <c r="H144" s="133" t="s">
        <v>2923</v>
      </c>
      <c r="I144" s="133" t="s">
        <v>2839</v>
      </c>
      <c r="J144" s="133" t="s">
        <v>2922</v>
      </c>
      <c r="K144" s="133" t="s">
        <v>2908</v>
      </c>
      <c r="L144" s="133" t="s">
        <v>2831</v>
      </c>
      <c r="M144" s="133" t="s">
        <v>2832</v>
      </c>
      <c r="N144" s="134">
        <v>4</v>
      </c>
      <c r="O144" s="87">
        <v>1042355.08</v>
      </c>
      <c r="P144" s="87">
        <v>2180816.2000000002</v>
      </c>
      <c r="Q144" s="87">
        <v>726938.7333333334</v>
      </c>
      <c r="R144" s="87">
        <v>796109</v>
      </c>
      <c r="S144" s="87">
        <v>69170.266666666677</v>
      </c>
      <c r="T144" s="134">
        <v>9.5152814803925239</v>
      </c>
      <c r="U144" s="133" t="s">
        <v>2910</v>
      </c>
    </row>
    <row r="145" spans="1:21" ht="17.25" hidden="1" customHeight="1">
      <c r="A145" s="132">
        <v>44227</v>
      </c>
      <c r="B145" s="133" t="s">
        <v>2907</v>
      </c>
      <c r="C145" s="134">
        <v>4</v>
      </c>
      <c r="D145" s="133" t="s">
        <v>16</v>
      </c>
      <c r="E145" s="133" t="s">
        <v>2019</v>
      </c>
      <c r="F145" s="133" t="s">
        <v>465</v>
      </c>
      <c r="G145" s="133" t="s">
        <v>1613</v>
      </c>
      <c r="H145" s="133" t="s">
        <v>2923</v>
      </c>
      <c r="I145" s="133" t="s">
        <v>2839</v>
      </c>
      <c r="J145" s="133" t="s">
        <v>2922</v>
      </c>
      <c r="K145" s="133" t="s">
        <v>2908</v>
      </c>
      <c r="L145" s="133" t="s">
        <v>2833</v>
      </c>
      <c r="M145" s="133" t="s">
        <v>2834</v>
      </c>
      <c r="N145" s="134">
        <v>4</v>
      </c>
      <c r="O145" s="87">
        <v>2966879.38</v>
      </c>
      <c r="P145" s="87">
        <v>5173731.72</v>
      </c>
      <c r="Q145" s="87">
        <v>1724577.24</v>
      </c>
      <c r="R145" s="87">
        <v>1724577.2400000002</v>
      </c>
      <c r="S145" s="87">
        <v>0</v>
      </c>
      <c r="T145" s="134">
        <v>0</v>
      </c>
      <c r="U145" s="133" t="s">
        <v>2910</v>
      </c>
    </row>
    <row r="146" spans="1:21" ht="17.25" hidden="1" customHeight="1">
      <c r="A146" s="132">
        <v>44227</v>
      </c>
      <c r="B146" s="133" t="s">
        <v>2907</v>
      </c>
      <c r="C146" s="134">
        <v>4</v>
      </c>
      <c r="D146" s="133" t="s">
        <v>16</v>
      </c>
      <c r="E146" s="133" t="s">
        <v>2019</v>
      </c>
      <c r="F146" s="133" t="s">
        <v>465</v>
      </c>
      <c r="G146" s="133" t="s">
        <v>1613</v>
      </c>
      <c r="H146" s="133" t="s">
        <v>2923</v>
      </c>
      <c r="I146" s="133" t="s">
        <v>2839</v>
      </c>
      <c r="J146" s="133" t="s">
        <v>2922</v>
      </c>
      <c r="K146" s="133" t="s">
        <v>2908</v>
      </c>
      <c r="L146" s="133" t="s">
        <v>2835</v>
      </c>
      <c r="M146" s="133" t="s">
        <v>2836</v>
      </c>
      <c r="N146" s="134">
        <v>4</v>
      </c>
      <c r="O146" s="87">
        <v>18893.39</v>
      </c>
      <c r="P146" s="87">
        <v>52304.87</v>
      </c>
      <c r="Q146" s="87">
        <v>17434.956666666669</v>
      </c>
      <c r="R146" s="87">
        <v>4814.59</v>
      </c>
      <c r="S146" s="87">
        <v>-12620.366666666667</v>
      </c>
      <c r="T146" s="134">
        <v>-72.385420325105486</v>
      </c>
      <c r="U146" s="133" t="s">
        <v>2909</v>
      </c>
    </row>
    <row r="147" spans="1:21" ht="17.25" hidden="1" customHeight="1">
      <c r="A147" s="132">
        <v>44227</v>
      </c>
      <c r="B147" s="133" t="s">
        <v>2907</v>
      </c>
      <c r="C147" s="134">
        <v>4</v>
      </c>
      <c r="D147" s="133" t="s">
        <v>16</v>
      </c>
      <c r="E147" s="133" t="s">
        <v>2019</v>
      </c>
      <c r="F147" s="133" t="s">
        <v>465</v>
      </c>
      <c r="G147" s="133" t="s">
        <v>1613</v>
      </c>
      <c r="H147" s="133" t="s">
        <v>2923</v>
      </c>
      <c r="I147" s="133" t="s">
        <v>2839</v>
      </c>
      <c r="J147" s="133" t="s">
        <v>2922</v>
      </c>
      <c r="K147" s="133" t="s">
        <v>2908</v>
      </c>
      <c r="L147" s="133" t="s">
        <v>2837</v>
      </c>
      <c r="M147" s="133" t="s">
        <v>2838</v>
      </c>
      <c r="N147" s="134">
        <v>4</v>
      </c>
      <c r="O147" s="87">
        <v>3135086.46</v>
      </c>
      <c r="P147" s="87">
        <v>5288427.6500000004</v>
      </c>
      <c r="Q147" s="87">
        <v>1762809.2166666666</v>
      </c>
      <c r="R147" s="87">
        <v>2329892.25</v>
      </c>
      <c r="S147" s="87">
        <v>567083.03333333333</v>
      </c>
      <c r="T147" s="134">
        <v>32.169280031655532</v>
      </c>
      <c r="U147" s="133" t="s">
        <v>2910</v>
      </c>
    </row>
    <row r="148" spans="1:21" ht="17.25" hidden="1" customHeight="1">
      <c r="A148" s="132">
        <v>44227</v>
      </c>
      <c r="B148" s="133" t="s">
        <v>2907</v>
      </c>
      <c r="C148" s="134">
        <v>4</v>
      </c>
      <c r="D148" s="133" t="s">
        <v>16</v>
      </c>
      <c r="E148" s="133" t="s">
        <v>2019</v>
      </c>
      <c r="F148" s="133" t="s">
        <v>465</v>
      </c>
      <c r="G148" s="133" t="s">
        <v>1613</v>
      </c>
      <c r="H148" s="133" t="s">
        <v>2923</v>
      </c>
      <c r="I148" s="133" t="s">
        <v>2839</v>
      </c>
      <c r="J148" s="133" t="s">
        <v>2922</v>
      </c>
      <c r="K148" s="133" t="s">
        <v>2908</v>
      </c>
      <c r="L148" s="133" t="s">
        <v>2872</v>
      </c>
      <c r="M148" s="133" t="s">
        <v>2873</v>
      </c>
      <c r="N148" s="134">
        <v>4</v>
      </c>
      <c r="O148" s="87">
        <v>0</v>
      </c>
      <c r="P148" s="88"/>
      <c r="Q148" s="88"/>
      <c r="R148" s="87">
        <v>0</v>
      </c>
      <c r="S148" s="88"/>
      <c r="T148" s="135"/>
      <c r="U148" s="133" t="s">
        <v>2916</v>
      </c>
    </row>
    <row r="149" spans="1:21" ht="17.25" hidden="1" customHeight="1">
      <c r="A149" s="132">
        <v>44227</v>
      </c>
      <c r="B149" s="133" t="s">
        <v>2907</v>
      </c>
      <c r="C149" s="134">
        <v>4</v>
      </c>
      <c r="D149" s="133" t="s">
        <v>16</v>
      </c>
      <c r="E149" s="133" t="s">
        <v>2019</v>
      </c>
      <c r="F149" s="133" t="s">
        <v>465</v>
      </c>
      <c r="G149" s="133" t="s">
        <v>1613</v>
      </c>
      <c r="H149" s="133" t="s">
        <v>2924</v>
      </c>
      <c r="I149" s="133" t="s">
        <v>2911</v>
      </c>
      <c r="J149" s="133" t="s">
        <v>2923</v>
      </c>
      <c r="K149" s="133" t="s">
        <v>1944</v>
      </c>
      <c r="L149" s="133" t="s">
        <v>2852</v>
      </c>
      <c r="M149" s="133" t="s">
        <v>2912</v>
      </c>
      <c r="N149" s="134">
        <v>4</v>
      </c>
      <c r="O149" s="87">
        <v>15303642.99</v>
      </c>
      <c r="P149" s="87">
        <v>15303642.99</v>
      </c>
      <c r="Q149" s="87">
        <v>5101214.33</v>
      </c>
      <c r="R149" s="87">
        <v>23243844.009999987</v>
      </c>
      <c r="S149" s="87">
        <v>18142629.68</v>
      </c>
      <c r="T149" s="134">
        <v>355.65315445195182</v>
      </c>
      <c r="U149" s="133" t="s">
        <v>2909</v>
      </c>
    </row>
    <row r="150" spans="1:21" ht="17.25" hidden="1" customHeight="1">
      <c r="A150" s="132">
        <v>44227</v>
      </c>
      <c r="B150" s="133" t="s">
        <v>2907</v>
      </c>
      <c r="C150" s="134">
        <v>4</v>
      </c>
      <c r="D150" s="133" t="s">
        <v>16</v>
      </c>
      <c r="E150" s="133" t="s">
        <v>2019</v>
      </c>
      <c r="F150" s="133" t="s">
        <v>465</v>
      </c>
      <c r="G150" s="133" t="s">
        <v>1613</v>
      </c>
      <c r="H150" s="133" t="s">
        <v>2925</v>
      </c>
      <c r="I150" s="133" t="s">
        <v>2913</v>
      </c>
      <c r="J150" s="133" t="s">
        <v>2926</v>
      </c>
      <c r="K150" s="133" t="s">
        <v>1944</v>
      </c>
      <c r="L150" s="133" t="s">
        <v>2853</v>
      </c>
      <c r="M150" s="133" t="s">
        <v>2914</v>
      </c>
      <c r="N150" s="134">
        <v>4</v>
      </c>
      <c r="O150" s="87">
        <v>21362622.5</v>
      </c>
      <c r="P150" s="87">
        <v>21362622.5</v>
      </c>
      <c r="Q150" s="87">
        <v>7120874.166666667</v>
      </c>
      <c r="R150" s="87">
        <v>33334556.640000004</v>
      </c>
      <c r="S150" s="87">
        <v>26213682.473333333</v>
      </c>
      <c r="T150" s="134">
        <v>368.1245007255078</v>
      </c>
      <c r="U150" s="133" t="s">
        <v>2909</v>
      </c>
    </row>
    <row r="151" spans="1:21" ht="17.25" hidden="1" customHeight="1">
      <c r="A151" s="132">
        <v>44227</v>
      </c>
      <c r="B151" s="133" t="s">
        <v>2907</v>
      </c>
      <c r="C151" s="134">
        <v>4</v>
      </c>
      <c r="D151" s="133" t="s">
        <v>16</v>
      </c>
      <c r="E151" s="133" t="s">
        <v>2019</v>
      </c>
      <c r="F151" s="133" t="s">
        <v>465</v>
      </c>
      <c r="G151" s="133" t="s">
        <v>1613</v>
      </c>
      <c r="H151" s="133" t="s">
        <v>2925</v>
      </c>
      <c r="I151" s="133" t="s">
        <v>2913</v>
      </c>
      <c r="J151" s="133" t="s">
        <v>2926</v>
      </c>
      <c r="K151" s="133" t="s">
        <v>1944</v>
      </c>
      <c r="L151" s="133" t="s">
        <v>2854</v>
      </c>
      <c r="M151" s="133" t="s">
        <v>2915</v>
      </c>
      <c r="N151" s="134">
        <v>4</v>
      </c>
      <c r="O151" s="87">
        <v>15454397.6</v>
      </c>
      <c r="P151" s="87">
        <v>-15454397.6</v>
      </c>
      <c r="Q151" s="87">
        <v>-5151465.8666666662</v>
      </c>
      <c r="R151" s="87">
        <v>-20730935.719999999</v>
      </c>
      <c r="S151" s="87">
        <v>-15579469.853333334</v>
      </c>
      <c r="T151" s="134">
        <v>302.42789638076863</v>
      </c>
      <c r="U151" s="133" t="s">
        <v>2909</v>
      </c>
    </row>
    <row r="152" spans="1:21" ht="17.25" hidden="1" customHeight="1">
      <c r="A152" s="132">
        <v>44227</v>
      </c>
      <c r="B152" s="133" t="s">
        <v>2907</v>
      </c>
      <c r="C152" s="134">
        <v>4</v>
      </c>
      <c r="D152" s="133" t="s">
        <v>16</v>
      </c>
      <c r="E152" s="133" t="s">
        <v>2019</v>
      </c>
      <c r="F152" s="133" t="s">
        <v>467</v>
      </c>
      <c r="G152" s="133" t="s">
        <v>468</v>
      </c>
      <c r="H152" s="133" t="s">
        <v>2922</v>
      </c>
      <c r="I152" s="133" t="s">
        <v>2811</v>
      </c>
      <c r="J152" s="133" t="s">
        <v>2922</v>
      </c>
      <c r="K152" s="133" t="s">
        <v>2908</v>
      </c>
      <c r="L152" s="133" t="s">
        <v>2790</v>
      </c>
      <c r="M152" s="133" t="s">
        <v>2791</v>
      </c>
      <c r="N152" s="134">
        <v>4</v>
      </c>
      <c r="O152" s="87">
        <v>10501910.050000001</v>
      </c>
      <c r="P152" s="87">
        <v>27795000</v>
      </c>
      <c r="Q152" s="87">
        <v>9265000</v>
      </c>
      <c r="R152" s="87">
        <v>10881713.130000003</v>
      </c>
      <c r="S152" s="87">
        <v>1616713.13</v>
      </c>
      <c r="T152" s="134">
        <v>17.449683000539665</v>
      </c>
      <c r="U152" s="133" t="s">
        <v>2909</v>
      </c>
    </row>
    <row r="153" spans="1:21" ht="17.25" hidden="1" customHeight="1">
      <c r="A153" s="132">
        <v>44227</v>
      </c>
      <c r="B153" s="133" t="s">
        <v>2907</v>
      </c>
      <c r="C153" s="134">
        <v>4</v>
      </c>
      <c r="D153" s="133" t="s">
        <v>16</v>
      </c>
      <c r="E153" s="133" t="s">
        <v>2019</v>
      </c>
      <c r="F153" s="133" t="s">
        <v>467</v>
      </c>
      <c r="G153" s="133" t="s">
        <v>468</v>
      </c>
      <c r="H153" s="133" t="s">
        <v>2922</v>
      </c>
      <c r="I153" s="133" t="s">
        <v>2811</v>
      </c>
      <c r="J153" s="133" t="s">
        <v>2922</v>
      </c>
      <c r="K153" s="133" t="s">
        <v>2908</v>
      </c>
      <c r="L153" s="133" t="s">
        <v>2792</v>
      </c>
      <c r="M153" s="133" t="s">
        <v>2793</v>
      </c>
      <c r="N153" s="134">
        <v>4</v>
      </c>
      <c r="O153" s="87">
        <v>42027.19</v>
      </c>
      <c r="P153" s="87">
        <v>120000</v>
      </c>
      <c r="Q153" s="87">
        <v>40000</v>
      </c>
      <c r="R153" s="87">
        <v>57150</v>
      </c>
      <c r="S153" s="87">
        <v>17150</v>
      </c>
      <c r="T153" s="134">
        <v>42.875</v>
      </c>
      <c r="U153" s="133" t="s">
        <v>2909</v>
      </c>
    </row>
    <row r="154" spans="1:21" ht="17.25" hidden="1" customHeight="1">
      <c r="A154" s="132">
        <v>44227</v>
      </c>
      <c r="B154" s="133" t="s">
        <v>2907</v>
      </c>
      <c r="C154" s="134">
        <v>4</v>
      </c>
      <c r="D154" s="133" t="s">
        <v>16</v>
      </c>
      <c r="E154" s="133" t="s">
        <v>2019</v>
      </c>
      <c r="F154" s="133" t="s">
        <v>467</v>
      </c>
      <c r="G154" s="133" t="s">
        <v>468</v>
      </c>
      <c r="H154" s="133" t="s">
        <v>2922</v>
      </c>
      <c r="I154" s="133" t="s">
        <v>2811</v>
      </c>
      <c r="J154" s="133" t="s">
        <v>2922</v>
      </c>
      <c r="K154" s="133" t="s">
        <v>2908</v>
      </c>
      <c r="L154" s="133" t="s">
        <v>2794</v>
      </c>
      <c r="M154" s="133" t="s">
        <v>2795</v>
      </c>
      <c r="N154" s="134">
        <v>4</v>
      </c>
      <c r="O154" s="87">
        <v>20258.59</v>
      </c>
      <c r="P154" s="87">
        <v>50000</v>
      </c>
      <c r="Q154" s="87">
        <v>16666.666666666668</v>
      </c>
      <c r="R154" s="87">
        <v>32695</v>
      </c>
      <c r="S154" s="87">
        <v>16028.333333333332</v>
      </c>
      <c r="T154" s="134">
        <v>96.17</v>
      </c>
      <c r="U154" s="133" t="s">
        <v>2909</v>
      </c>
    </row>
    <row r="155" spans="1:21" ht="17.25" hidden="1" customHeight="1">
      <c r="A155" s="132">
        <v>44227</v>
      </c>
      <c r="B155" s="133" t="s">
        <v>2907</v>
      </c>
      <c r="C155" s="134">
        <v>4</v>
      </c>
      <c r="D155" s="133" t="s">
        <v>16</v>
      </c>
      <c r="E155" s="133" t="s">
        <v>2019</v>
      </c>
      <c r="F155" s="133" t="s">
        <v>467</v>
      </c>
      <c r="G155" s="133" t="s">
        <v>468</v>
      </c>
      <c r="H155" s="133" t="s">
        <v>2922</v>
      </c>
      <c r="I155" s="133" t="s">
        <v>2811</v>
      </c>
      <c r="J155" s="133" t="s">
        <v>2922</v>
      </c>
      <c r="K155" s="133" t="s">
        <v>2908</v>
      </c>
      <c r="L155" s="133" t="s">
        <v>2865</v>
      </c>
      <c r="M155" s="133" t="s">
        <v>2796</v>
      </c>
      <c r="N155" s="134">
        <v>4</v>
      </c>
      <c r="O155" s="87">
        <v>143044.19</v>
      </c>
      <c r="P155" s="87">
        <v>515000</v>
      </c>
      <c r="Q155" s="87">
        <v>171666.66666666669</v>
      </c>
      <c r="R155" s="87">
        <v>123263</v>
      </c>
      <c r="S155" s="87">
        <v>-48403.666666666672</v>
      </c>
      <c r="T155" s="134">
        <v>-28.196310679611649</v>
      </c>
      <c r="U155" s="133" t="s">
        <v>2910</v>
      </c>
    </row>
    <row r="156" spans="1:21" ht="17.25" hidden="1" customHeight="1">
      <c r="A156" s="132">
        <v>44227</v>
      </c>
      <c r="B156" s="133" t="s">
        <v>2907</v>
      </c>
      <c r="C156" s="134">
        <v>4</v>
      </c>
      <c r="D156" s="133" t="s">
        <v>16</v>
      </c>
      <c r="E156" s="133" t="s">
        <v>2019</v>
      </c>
      <c r="F156" s="133" t="s">
        <v>467</v>
      </c>
      <c r="G156" s="133" t="s">
        <v>468</v>
      </c>
      <c r="H156" s="133" t="s">
        <v>2922</v>
      </c>
      <c r="I156" s="133" t="s">
        <v>2811</v>
      </c>
      <c r="J156" s="133" t="s">
        <v>2922</v>
      </c>
      <c r="K156" s="133" t="s">
        <v>2908</v>
      </c>
      <c r="L156" s="133" t="s">
        <v>2797</v>
      </c>
      <c r="M156" s="133" t="s">
        <v>2798</v>
      </c>
      <c r="N156" s="134">
        <v>4</v>
      </c>
      <c r="O156" s="87">
        <v>1251140.3500000001</v>
      </c>
      <c r="P156" s="87">
        <v>4050000</v>
      </c>
      <c r="Q156" s="87">
        <v>1350000</v>
      </c>
      <c r="R156" s="87">
        <v>1046206.47</v>
      </c>
      <c r="S156" s="87">
        <v>-303793.53000000003</v>
      </c>
      <c r="T156" s="134">
        <v>-22.503224444444442</v>
      </c>
      <c r="U156" s="133" t="s">
        <v>2910</v>
      </c>
    </row>
    <row r="157" spans="1:21" ht="17.25" hidden="1" customHeight="1">
      <c r="A157" s="132">
        <v>44227</v>
      </c>
      <c r="B157" s="133" t="s">
        <v>2907</v>
      </c>
      <c r="C157" s="134">
        <v>4</v>
      </c>
      <c r="D157" s="133" t="s">
        <v>16</v>
      </c>
      <c r="E157" s="133" t="s">
        <v>2019</v>
      </c>
      <c r="F157" s="133" t="s">
        <v>467</v>
      </c>
      <c r="G157" s="133" t="s">
        <v>468</v>
      </c>
      <c r="H157" s="133" t="s">
        <v>2922</v>
      </c>
      <c r="I157" s="133" t="s">
        <v>2811</v>
      </c>
      <c r="J157" s="133" t="s">
        <v>2922</v>
      </c>
      <c r="K157" s="133" t="s">
        <v>2908</v>
      </c>
      <c r="L157" s="133" t="s">
        <v>2799</v>
      </c>
      <c r="M157" s="133" t="s">
        <v>2800</v>
      </c>
      <c r="N157" s="134">
        <v>4</v>
      </c>
      <c r="O157" s="87">
        <v>337513.98</v>
      </c>
      <c r="P157" s="87">
        <v>760000</v>
      </c>
      <c r="Q157" s="87">
        <v>253333.33333333337</v>
      </c>
      <c r="R157" s="87">
        <v>218300.35</v>
      </c>
      <c r="S157" s="87">
        <v>-35032.983333333337</v>
      </c>
      <c r="T157" s="134">
        <v>-13.828809210526314</v>
      </c>
      <c r="U157" s="133" t="s">
        <v>2910</v>
      </c>
    </row>
    <row r="158" spans="1:21" ht="17.25" hidden="1" customHeight="1">
      <c r="A158" s="132">
        <v>44227</v>
      </c>
      <c r="B158" s="133" t="s">
        <v>2907</v>
      </c>
      <c r="C158" s="134">
        <v>4</v>
      </c>
      <c r="D158" s="133" t="s">
        <v>16</v>
      </c>
      <c r="E158" s="133" t="s">
        <v>2019</v>
      </c>
      <c r="F158" s="133" t="s">
        <v>467</v>
      </c>
      <c r="G158" s="133" t="s">
        <v>468</v>
      </c>
      <c r="H158" s="133" t="s">
        <v>2922</v>
      </c>
      <c r="I158" s="133" t="s">
        <v>2811</v>
      </c>
      <c r="J158" s="133" t="s">
        <v>2922</v>
      </c>
      <c r="K158" s="133" t="s">
        <v>2908</v>
      </c>
      <c r="L158" s="133" t="s">
        <v>2801</v>
      </c>
      <c r="M158" s="133" t="s">
        <v>2802</v>
      </c>
      <c r="N158" s="134">
        <v>4</v>
      </c>
      <c r="O158" s="87">
        <v>366.59</v>
      </c>
      <c r="P158" s="87">
        <v>5000</v>
      </c>
      <c r="Q158" s="87">
        <v>1666.6666666666665</v>
      </c>
      <c r="R158" s="87">
        <v>14350.5</v>
      </c>
      <c r="S158" s="87">
        <v>12683.833333333334</v>
      </c>
      <c r="T158" s="134">
        <v>761.03</v>
      </c>
      <c r="U158" s="133" t="s">
        <v>2909</v>
      </c>
    </row>
    <row r="159" spans="1:21" ht="17.25" hidden="1" customHeight="1">
      <c r="A159" s="132">
        <v>44227</v>
      </c>
      <c r="B159" s="133" t="s">
        <v>2907</v>
      </c>
      <c r="C159" s="134">
        <v>4</v>
      </c>
      <c r="D159" s="133" t="s">
        <v>16</v>
      </c>
      <c r="E159" s="133" t="s">
        <v>2019</v>
      </c>
      <c r="F159" s="133" t="s">
        <v>467</v>
      </c>
      <c r="G159" s="133" t="s">
        <v>468</v>
      </c>
      <c r="H159" s="133" t="s">
        <v>2922</v>
      </c>
      <c r="I159" s="133" t="s">
        <v>2811</v>
      </c>
      <c r="J159" s="133" t="s">
        <v>2922</v>
      </c>
      <c r="K159" s="133" t="s">
        <v>2908</v>
      </c>
      <c r="L159" s="133" t="s">
        <v>2803</v>
      </c>
      <c r="M159" s="133" t="s">
        <v>2804</v>
      </c>
      <c r="N159" s="134">
        <v>4</v>
      </c>
      <c r="O159" s="87">
        <v>780727.03</v>
      </c>
      <c r="P159" s="87">
        <v>2270000</v>
      </c>
      <c r="Q159" s="87">
        <v>756666.66666666674</v>
      </c>
      <c r="R159" s="87">
        <v>658314.49</v>
      </c>
      <c r="S159" s="87">
        <v>-98352.176666666666</v>
      </c>
      <c r="T159" s="134">
        <v>-12.99808502202643</v>
      </c>
      <c r="U159" s="133" t="s">
        <v>2910</v>
      </c>
    </row>
    <row r="160" spans="1:21" ht="17.25" hidden="1" customHeight="1">
      <c r="A160" s="132">
        <v>44227</v>
      </c>
      <c r="B160" s="133" t="s">
        <v>2907</v>
      </c>
      <c r="C160" s="134">
        <v>4</v>
      </c>
      <c r="D160" s="133" t="s">
        <v>16</v>
      </c>
      <c r="E160" s="133" t="s">
        <v>2019</v>
      </c>
      <c r="F160" s="133" t="s">
        <v>467</v>
      </c>
      <c r="G160" s="133" t="s">
        <v>468</v>
      </c>
      <c r="H160" s="133" t="s">
        <v>2922</v>
      </c>
      <c r="I160" s="133" t="s">
        <v>2811</v>
      </c>
      <c r="J160" s="133" t="s">
        <v>2922</v>
      </c>
      <c r="K160" s="133" t="s">
        <v>2908</v>
      </c>
      <c r="L160" s="133" t="s">
        <v>2805</v>
      </c>
      <c r="M160" s="133" t="s">
        <v>2806</v>
      </c>
      <c r="N160" s="134">
        <v>4</v>
      </c>
      <c r="O160" s="87">
        <v>12569986.699999999</v>
      </c>
      <c r="P160" s="87">
        <v>37461360</v>
      </c>
      <c r="Q160" s="87">
        <v>12487120</v>
      </c>
      <c r="R160" s="87">
        <v>11540660</v>
      </c>
      <c r="S160" s="87">
        <v>-946460</v>
      </c>
      <c r="T160" s="134">
        <v>-7.5794899063995542</v>
      </c>
      <c r="U160" s="133" t="s">
        <v>2910</v>
      </c>
    </row>
    <row r="161" spans="1:21" ht="17.25" hidden="1" customHeight="1">
      <c r="A161" s="132">
        <v>44227</v>
      </c>
      <c r="B161" s="133" t="s">
        <v>2907</v>
      </c>
      <c r="C161" s="134">
        <v>4</v>
      </c>
      <c r="D161" s="133" t="s">
        <v>16</v>
      </c>
      <c r="E161" s="133" t="s">
        <v>2019</v>
      </c>
      <c r="F161" s="133" t="s">
        <v>467</v>
      </c>
      <c r="G161" s="133" t="s">
        <v>468</v>
      </c>
      <c r="H161" s="133" t="s">
        <v>2922</v>
      </c>
      <c r="I161" s="133" t="s">
        <v>2811</v>
      </c>
      <c r="J161" s="133" t="s">
        <v>2922</v>
      </c>
      <c r="K161" s="133" t="s">
        <v>2908</v>
      </c>
      <c r="L161" s="133" t="s">
        <v>2807</v>
      </c>
      <c r="M161" s="133" t="s">
        <v>2808</v>
      </c>
      <c r="N161" s="134">
        <v>4</v>
      </c>
      <c r="O161" s="87">
        <v>1409706.29</v>
      </c>
      <c r="P161" s="87">
        <v>4160000</v>
      </c>
      <c r="Q161" s="87">
        <v>1386666.6666666665</v>
      </c>
      <c r="R161" s="87">
        <v>1039067.29</v>
      </c>
      <c r="S161" s="87">
        <v>-347599.37666666665</v>
      </c>
      <c r="T161" s="134">
        <v>-25.067262740384614</v>
      </c>
      <c r="U161" s="133" t="s">
        <v>2910</v>
      </c>
    </row>
    <row r="162" spans="1:21" ht="17.25" hidden="1" customHeight="1">
      <c r="A162" s="132">
        <v>44227</v>
      </c>
      <c r="B162" s="133" t="s">
        <v>2907</v>
      </c>
      <c r="C162" s="134">
        <v>4</v>
      </c>
      <c r="D162" s="133" t="s">
        <v>16</v>
      </c>
      <c r="E162" s="133" t="s">
        <v>2019</v>
      </c>
      <c r="F162" s="133" t="s">
        <v>467</v>
      </c>
      <c r="G162" s="133" t="s">
        <v>468</v>
      </c>
      <c r="H162" s="133" t="s">
        <v>2922</v>
      </c>
      <c r="I162" s="133" t="s">
        <v>2811</v>
      </c>
      <c r="J162" s="133" t="s">
        <v>2922</v>
      </c>
      <c r="K162" s="133" t="s">
        <v>2908</v>
      </c>
      <c r="L162" s="133" t="s">
        <v>2870</v>
      </c>
      <c r="M162" s="133" t="s">
        <v>2871</v>
      </c>
      <c r="N162" s="134">
        <v>4</v>
      </c>
      <c r="O162" s="87">
        <v>0</v>
      </c>
      <c r="P162" s="87">
        <v>0</v>
      </c>
      <c r="Q162" s="87">
        <v>0</v>
      </c>
      <c r="R162" s="87">
        <v>0</v>
      </c>
      <c r="S162" s="87">
        <v>0</v>
      </c>
      <c r="T162" s="135"/>
      <c r="U162" s="133" t="s">
        <v>2909</v>
      </c>
    </row>
    <row r="163" spans="1:21" ht="17.25" hidden="1" customHeight="1">
      <c r="A163" s="132">
        <v>44227</v>
      </c>
      <c r="B163" s="133" t="s">
        <v>2907</v>
      </c>
      <c r="C163" s="134">
        <v>4</v>
      </c>
      <c r="D163" s="133" t="s">
        <v>16</v>
      </c>
      <c r="E163" s="133" t="s">
        <v>2019</v>
      </c>
      <c r="F163" s="133" t="s">
        <v>467</v>
      </c>
      <c r="G163" s="133" t="s">
        <v>468</v>
      </c>
      <c r="H163" s="133" t="s">
        <v>2922</v>
      </c>
      <c r="I163" s="133" t="s">
        <v>2811</v>
      </c>
      <c r="J163" s="133" t="s">
        <v>2922</v>
      </c>
      <c r="K163" s="133" t="s">
        <v>2908</v>
      </c>
      <c r="L163" s="133" t="s">
        <v>2809</v>
      </c>
      <c r="M163" s="133" t="s">
        <v>2810</v>
      </c>
      <c r="N163" s="134">
        <v>4</v>
      </c>
      <c r="O163" s="87">
        <v>579924.42000000004</v>
      </c>
      <c r="P163" s="87">
        <v>4086100</v>
      </c>
      <c r="Q163" s="87">
        <v>1362033.3333333335</v>
      </c>
      <c r="R163" s="87">
        <v>2691100</v>
      </c>
      <c r="S163" s="87">
        <v>1329066.6666666667</v>
      </c>
      <c r="T163" s="134">
        <v>97.579599128753571</v>
      </c>
      <c r="U163" s="133" t="s">
        <v>2909</v>
      </c>
    </row>
    <row r="164" spans="1:21" ht="17.25" hidden="1" customHeight="1">
      <c r="A164" s="132">
        <v>44227</v>
      </c>
      <c r="B164" s="133" t="s">
        <v>2907</v>
      </c>
      <c r="C164" s="134">
        <v>4</v>
      </c>
      <c r="D164" s="133" t="s">
        <v>16</v>
      </c>
      <c r="E164" s="133" t="s">
        <v>2019</v>
      </c>
      <c r="F164" s="133" t="s">
        <v>467</v>
      </c>
      <c r="G164" s="133" t="s">
        <v>468</v>
      </c>
      <c r="H164" s="133" t="s">
        <v>2923</v>
      </c>
      <c r="I164" s="133" t="s">
        <v>2839</v>
      </c>
      <c r="J164" s="133" t="s">
        <v>2922</v>
      </c>
      <c r="K164" s="133" t="s">
        <v>2908</v>
      </c>
      <c r="L164" s="133" t="s">
        <v>2812</v>
      </c>
      <c r="M164" s="133" t="s">
        <v>2813</v>
      </c>
      <c r="N164" s="134">
        <v>4</v>
      </c>
      <c r="O164" s="87">
        <v>1202581.71</v>
      </c>
      <c r="P164" s="87">
        <v>6000000</v>
      </c>
      <c r="Q164" s="87">
        <v>2000000</v>
      </c>
      <c r="R164" s="87">
        <v>946357.23</v>
      </c>
      <c r="S164" s="87">
        <v>-1053642.77</v>
      </c>
      <c r="T164" s="134">
        <v>-52.682138500000001</v>
      </c>
      <c r="U164" s="133" t="s">
        <v>2909</v>
      </c>
    </row>
    <row r="165" spans="1:21" ht="17.25" hidden="1" customHeight="1">
      <c r="A165" s="132">
        <v>44227</v>
      </c>
      <c r="B165" s="133" t="s">
        <v>2907</v>
      </c>
      <c r="C165" s="134">
        <v>4</v>
      </c>
      <c r="D165" s="133" t="s">
        <v>16</v>
      </c>
      <c r="E165" s="133" t="s">
        <v>2019</v>
      </c>
      <c r="F165" s="133" t="s">
        <v>467</v>
      </c>
      <c r="G165" s="133" t="s">
        <v>468</v>
      </c>
      <c r="H165" s="133" t="s">
        <v>2923</v>
      </c>
      <c r="I165" s="133" t="s">
        <v>2839</v>
      </c>
      <c r="J165" s="133" t="s">
        <v>2922</v>
      </c>
      <c r="K165" s="133" t="s">
        <v>2908</v>
      </c>
      <c r="L165" s="133" t="s">
        <v>2814</v>
      </c>
      <c r="M165" s="133" t="s">
        <v>2815</v>
      </c>
      <c r="N165" s="134">
        <v>4</v>
      </c>
      <c r="O165" s="87">
        <v>428670.82</v>
      </c>
      <c r="P165" s="87">
        <v>1500000</v>
      </c>
      <c r="Q165" s="87">
        <v>500000</v>
      </c>
      <c r="R165" s="87">
        <v>300229</v>
      </c>
      <c r="S165" s="87">
        <v>-199771</v>
      </c>
      <c r="T165" s="134">
        <v>-39.9542</v>
      </c>
      <c r="U165" s="133" t="s">
        <v>2909</v>
      </c>
    </row>
    <row r="166" spans="1:21" ht="17.25" hidden="1" customHeight="1">
      <c r="A166" s="132">
        <v>44227</v>
      </c>
      <c r="B166" s="133" t="s">
        <v>2907</v>
      </c>
      <c r="C166" s="134">
        <v>4</v>
      </c>
      <c r="D166" s="133" t="s">
        <v>16</v>
      </c>
      <c r="E166" s="133" t="s">
        <v>2019</v>
      </c>
      <c r="F166" s="133" t="s">
        <v>467</v>
      </c>
      <c r="G166" s="133" t="s">
        <v>468</v>
      </c>
      <c r="H166" s="133" t="s">
        <v>2923</v>
      </c>
      <c r="I166" s="133" t="s">
        <v>2839</v>
      </c>
      <c r="J166" s="133" t="s">
        <v>2922</v>
      </c>
      <c r="K166" s="133" t="s">
        <v>2908</v>
      </c>
      <c r="L166" s="133" t="s">
        <v>2816</v>
      </c>
      <c r="M166" s="133" t="s">
        <v>2817</v>
      </c>
      <c r="N166" s="134">
        <v>4</v>
      </c>
      <c r="O166" s="87">
        <v>197705.9</v>
      </c>
      <c r="P166" s="87">
        <v>400000</v>
      </c>
      <c r="Q166" s="87">
        <v>133333.33333333334</v>
      </c>
      <c r="R166" s="87">
        <v>107758.02</v>
      </c>
      <c r="S166" s="87">
        <v>-25575.313333333335</v>
      </c>
      <c r="T166" s="134">
        <v>-19.181484999999999</v>
      </c>
      <c r="U166" s="133" t="s">
        <v>2909</v>
      </c>
    </row>
    <row r="167" spans="1:21" ht="17.25" hidden="1" customHeight="1">
      <c r="A167" s="132">
        <v>44227</v>
      </c>
      <c r="B167" s="133" t="s">
        <v>2907</v>
      </c>
      <c r="C167" s="134">
        <v>4</v>
      </c>
      <c r="D167" s="133" t="s">
        <v>16</v>
      </c>
      <c r="E167" s="133" t="s">
        <v>2019</v>
      </c>
      <c r="F167" s="133" t="s">
        <v>467</v>
      </c>
      <c r="G167" s="133" t="s">
        <v>468</v>
      </c>
      <c r="H167" s="133" t="s">
        <v>2923</v>
      </c>
      <c r="I167" s="133" t="s">
        <v>2839</v>
      </c>
      <c r="J167" s="133" t="s">
        <v>2922</v>
      </c>
      <c r="K167" s="133" t="s">
        <v>2908</v>
      </c>
      <c r="L167" s="133" t="s">
        <v>2818</v>
      </c>
      <c r="M167" s="133" t="s">
        <v>2819</v>
      </c>
      <c r="N167" s="134">
        <v>4</v>
      </c>
      <c r="O167" s="87">
        <v>972632.8</v>
      </c>
      <c r="P167" s="87">
        <v>2700000</v>
      </c>
      <c r="Q167" s="87">
        <v>900000</v>
      </c>
      <c r="R167" s="87">
        <v>682198.52</v>
      </c>
      <c r="S167" s="87">
        <v>-217801.48</v>
      </c>
      <c r="T167" s="134">
        <v>-24.200164444444443</v>
      </c>
      <c r="U167" s="133" t="s">
        <v>2909</v>
      </c>
    </row>
    <row r="168" spans="1:21" ht="17.25" hidden="1" customHeight="1">
      <c r="A168" s="132">
        <v>44227</v>
      </c>
      <c r="B168" s="133" t="s">
        <v>2907</v>
      </c>
      <c r="C168" s="134">
        <v>4</v>
      </c>
      <c r="D168" s="133" t="s">
        <v>16</v>
      </c>
      <c r="E168" s="133" t="s">
        <v>2019</v>
      </c>
      <c r="F168" s="133" t="s">
        <v>467</v>
      </c>
      <c r="G168" s="133" t="s">
        <v>468</v>
      </c>
      <c r="H168" s="133" t="s">
        <v>2923</v>
      </c>
      <c r="I168" s="133" t="s">
        <v>2839</v>
      </c>
      <c r="J168" s="133" t="s">
        <v>2922</v>
      </c>
      <c r="K168" s="133" t="s">
        <v>2908</v>
      </c>
      <c r="L168" s="133" t="s">
        <v>2820</v>
      </c>
      <c r="M168" s="133" t="s">
        <v>2821</v>
      </c>
      <c r="N168" s="134">
        <v>4</v>
      </c>
      <c r="O168" s="87">
        <v>13957610.550000001</v>
      </c>
      <c r="P168" s="87">
        <v>37461360</v>
      </c>
      <c r="Q168" s="87">
        <v>12487120</v>
      </c>
      <c r="R168" s="87">
        <v>11540660</v>
      </c>
      <c r="S168" s="87">
        <v>-946460</v>
      </c>
      <c r="T168" s="134">
        <v>-7.5794899063995542</v>
      </c>
      <c r="U168" s="133" t="s">
        <v>2909</v>
      </c>
    </row>
    <row r="169" spans="1:21" ht="17.25" hidden="1" customHeight="1">
      <c r="A169" s="132">
        <v>44227</v>
      </c>
      <c r="B169" s="133" t="s">
        <v>2907</v>
      </c>
      <c r="C169" s="134">
        <v>4</v>
      </c>
      <c r="D169" s="133" t="s">
        <v>16</v>
      </c>
      <c r="E169" s="133" t="s">
        <v>2019</v>
      </c>
      <c r="F169" s="133" t="s">
        <v>467</v>
      </c>
      <c r="G169" s="133" t="s">
        <v>468</v>
      </c>
      <c r="H169" s="133" t="s">
        <v>2923</v>
      </c>
      <c r="I169" s="133" t="s">
        <v>2839</v>
      </c>
      <c r="J169" s="133" t="s">
        <v>2922</v>
      </c>
      <c r="K169" s="133" t="s">
        <v>2908</v>
      </c>
      <c r="L169" s="133" t="s">
        <v>2822</v>
      </c>
      <c r="M169" s="133" t="s">
        <v>2846</v>
      </c>
      <c r="N169" s="134">
        <v>4</v>
      </c>
      <c r="O169" s="87">
        <v>1313992.96</v>
      </c>
      <c r="P169" s="87">
        <v>3166980</v>
      </c>
      <c r="Q169" s="87">
        <v>1055660</v>
      </c>
      <c r="R169" s="87">
        <v>999580</v>
      </c>
      <c r="S169" s="87">
        <v>-56080</v>
      </c>
      <c r="T169" s="134">
        <v>-5.3123164655286743</v>
      </c>
      <c r="U169" s="133" t="s">
        <v>2909</v>
      </c>
    </row>
    <row r="170" spans="1:21" ht="17.25" hidden="1" customHeight="1">
      <c r="A170" s="132">
        <v>44227</v>
      </c>
      <c r="B170" s="133" t="s">
        <v>2907</v>
      </c>
      <c r="C170" s="134">
        <v>4</v>
      </c>
      <c r="D170" s="133" t="s">
        <v>16</v>
      </c>
      <c r="E170" s="133" t="s">
        <v>2019</v>
      </c>
      <c r="F170" s="133" t="s">
        <v>467</v>
      </c>
      <c r="G170" s="133" t="s">
        <v>468</v>
      </c>
      <c r="H170" s="133" t="s">
        <v>2923</v>
      </c>
      <c r="I170" s="133" t="s">
        <v>2839</v>
      </c>
      <c r="J170" s="133" t="s">
        <v>2922</v>
      </c>
      <c r="K170" s="133" t="s">
        <v>2908</v>
      </c>
      <c r="L170" s="133" t="s">
        <v>2823</v>
      </c>
      <c r="M170" s="133" t="s">
        <v>2824</v>
      </c>
      <c r="N170" s="134">
        <v>4</v>
      </c>
      <c r="O170" s="87">
        <v>2967074.91</v>
      </c>
      <c r="P170" s="87">
        <v>7764000</v>
      </c>
      <c r="Q170" s="87">
        <v>2588000</v>
      </c>
      <c r="R170" s="87">
        <v>2592047.5</v>
      </c>
      <c r="S170" s="87">
        <v>4047.5</v>
      </c>
      <c r="T170" s="134">
        <v>0.15639489953632149</v>
      </c>
      <c r="U170" s="133" t="s">
        <v>2910</v>
      </c>
    </row>
    <row r="171" spans="1:21" ht="17.25" hidden="1" customHeight="1">
      <c r="A171" s="132">
        <v>44227</v>
      </c>
      <c r="B171" s="133" t="s">
        <v>2907</v>
      </c>
      <c r="C171" s="134">
        <v>4</v>
      </c>
      <c r="D171" s="133" t="s">
        <v>16</v>
      </c>
      <c r="E171" s="133" t="s">
        <v>2019</v>
      </c>
      <c r="F171" s="133" t="s">
        <v>467</v>
      </c>
      <c r="G171" s="133" t="s">
        <v>468</v>
      </c>
      <c r="H171" s="133" t="s">
        <v>2923</v>
      </c>
      <c r="I171" s="133" t="s">
        <v>2839</v>
      </c>
      <c r="J171" s="133" t="s">
        <v>2922</v>
      </c>
      <c r="K171" s="133" t="s">
        <v>2908</v>
      </c>
      <c r="L171" s="133" t="s">
        <v>2825</v>
      </c>
      <c r="M171" s="133" t="s">
        <v>2826</v>
      </c>
      <c r="N171" s="134">
        <v>4</v>
      </c>
      <c r="O171" s="87">
        <v>579575.62</v>
      </c>
      <c r="P171" s="87">
        <v>1546000</v>
      </c>
      <c r="Q171" s="87">
        <v>515333.33333333337</v>
      </c>
      <c r="R171" s="87">
        <v>490287.92000000004</v>
      </c>
      <c r="S171" s="87">
        <v>-25045.413333333334</v>
      </c>
      <c r="T171" s="134">
        <v>-4.860041397153946</v>
      </c>
      <c r="U171" s="133" t="s">
        <v>2909</v>
      </c>
    </row>
    <row r="172" spans="1:21" ht="17.25" hidden="1" customHeight="1">
      <c r="A172" s="132">
        <v>44227</v>
      </c>
      <c r="B172" s="133" t="s">
        <v>2907</v>
      </c>
      <c r="C172" s="134">
        <v>4</v>
      </c>
      <c r="D172" s="133" t="s">
        <v>16</v>
      </c>
      <c r="E172" s="133" t="s">
        <v>2019</v>
      </c>
      <c r="F172" s="133" t="s">
        <v>467</v>
      </c>
      <c r="G172" s="133" t="s">
        <v>468</v>
      </c>
      <c r="H172" s="133" t="s">
        <v>2923</v>
      </c>
      <c r="I172" s="133" t="s">
        <v>2839</v>
      </c>
      <c r="J172" s="133" t="s">
        <v>2922</v>
      </c>
      <c r="K172" s="133" t="s">
        <v>2908</v>
      </c>
      <c r="L172" s="133" t="s">
        <v>2827</v>
      </c>
      <c r="M172" s="133" t="s">
        <v>2828</v>
      </c>
      <c r="N172" s="134">
        <v>4</v>
      </c>
      <c r="O172" s="87">
        <v>759091.5</v>
      </c>
      <c r="P172" s="87">
        <v>5046300</v>
      </c>
      <c r="Q172" s="87">
        <v>1682100</v>
      </c>
      <c r="R172" s="87">
        <v>808056.4</v>
      </c>
      <c r="S172" s="87">
        <v>-874043.6</v>
      </c>
      <c r="T172" s="134">
        <v>-51.961452945722606</v>
      </c>
      <c r="U172" s="133" t="s">
        <v>2909</v>
      </c>
    </row>
    <row r="173" spans="1:21" ht="17.25" hidden="1" customHeight="1">
      <c r="A173" s="132">
        <v>44227</v>
      </c>
      <c r="B173" s="133" t="s">
        <v>2907</v>
      </c>
      <c r="C173" s="134">
        <v>4</v>
      </c>
      <c r="D173" s="133" t="s">
        <v>16</v>
      </c>
      <c r="E173" s="133" t="s">
        <v>2019</v>
      </c>
      <c r="F173" s="133" t="s">
        <v>467</v>
      </c>
      <c r="G173" s="133" t="s">
        <v>468</v>
      </c>
      <c r="H173" s="133" t="s">
        <v>2923</v>
      </c>
      <c r="I173" s="133" t="s">
        <v>2839</v>
      </c>
      <c r="J173" s="133" t="s">
        <v>2922</v>
      </c>
      <c r="K173" s="133" t="s">
        <v>2908</v>
      </c>
      <c r="L173" s="133" t="s">
        <v>2829</v>
      </c>
      <c r="M173" s="133" t="s">
        <v>2830</v>
      </c>
      <c r="N173" s="134">
        <v>4</v>
      </c>
      <c r="O173" s="87">
        <v>611363.66</v>
      </c>
      <c r="P173" s="87">
        <v>1493500</v>
      </c>
      <c r="Q173" s="87">
        <v>497833.33333333343</v>
      </c>
      <c r="R173" s="87">
        <v>402600.71</v>
      </c>
      <c r="S173" s="87">
        <v>-95232.623333333351</v>
      </c>
      <c r="T173" s="134">
        <v>-19.129418814864412</v>
      </c>
      <c r="U173" s="133" t="s">
        <v>2909</v>
      </c>
    </row>
    <row r="174" spans="1:21" ht="17.25" hidden="1" customHeight="1">
      <c r="A174" s="132">
        <v>44227</v>
      </c>
      <c r="B174" s="133" t="s">
        <v>2907</v>
      </c>
      <c r="C174" s="134">
        <v>4</v>
      </c>
      <c r="D174" s="133" t="s">
        <v>16</v>
      </c>
      <c r="E174" s="133" t="s">
        <v>2019</v>
      </c>
      <c r="F174" s="133" t="s">
        <v>467</v>
      </c>
      <c r="G174" s="133" t="s">
        <v>468</v>
      </c>
      <c r="H174" s="133" t="s">
        <v>2923</v>
      </c>
      <c r="I174" s="133" t="s">
        <v>2839</v>
      </c>
      <c r="J174" s="133" t="s">
        <v>2922</v>
      </c>
      <c r="K174" s="133" t="s">
        <v>2908</v>
      </c>
      <c r="L174" s="133" t="s">
        <v>2831</v>
      </c>
      <c r="M174" s="133" t="s">
        <v>2832</v>
      </c>
      <c r="N174" s="134">
        <v>4</v>
      </c>
      <c r="O174" s="87">
        <v>363725.24</v>
      </c>
      <c r="P174" s="87">
        <v>1617472</v>
      </c>
      <c r="Q174" s="87">
        <v>539157.33333333337</v>
      </c>
      <c r="R174" s="87">
        <v>259067.49</v>
      </c>
      <c r="S174" s="87">
        <v>-280089.84333333338</v>
      </c>
      <c r="T174" s="134">
        <v>-51.949556468365444</v>
      </c>
      <c r="U174" s="133" t="s">
        <v>2909</v>
      </c>
    </row>
    <row r="175" spans="1:21" ht="17.25" hidden="1" customHeight="1">
      <c r="A175" s="132">
        <v>44227</v>
      </c>
      <c r="B175" s="133" t="s">
        <v>2907</v>
      </c>
      <c r="C175" s="134">
        <v>4</v>
      </c>
      <c r="D175" s="133" t="s">
        <v>16</v>
      </c>
      <c r="E175" s="133" t="s">
        <v>2019</v>
      </c>
      <c r="F175" s="133" t="s">
        <v>467</v>
      </c>
      <c r="G175" s="133" t="s">
        <v>468</v>
      </c>
      <c r="H175" s="133" t="s">
        <v>2923</v>
      </c>
      <c r="I175" s="133" t="s">
        <v>2839</v>
      </c>
      <c r="J175" s="133" t="s">
        <v>2922</v>
      </c>
      <c r="K175" s="133" t="s">
        <v>2908</v>
      </c>
      <c r="L175" s="133" t="s">
        <v>2833</v>
      </c>
      <c r="M175" s="133" t="s">
        <v>2834</v>
      </c>
      <c r="N175" s="134">
        <v>4</v>
      </c>
      <c r="O175" s="87">
        <v>1226405.77</v>
      </c>
      <c r="P175" s="87">
        <v>3270000</v>
      </c>
      <c r="Q175" s="87">
        <v>1090000</v>
      </c>
      <c r="R175" s="87">
        <v>916982.55</v>
      </c>
      <c r="S175" s="87">
        <v>-173017.45</v>
      </c>
      <c r="T175" s="134">
        <v>-15.873160550458714</v>
      </c>
      <c r="U175" s="133" t="s">
        <v>2909</v>
      </c>
    </row>
    <row r="176" spans="1:21" ht="17.25" hidden="1" customHeight="1">
      <c r="A176" s="132">
        <v>44227</v>
      </c>
      <c r="B176" s="133" t="s">
        <v>2907</v>
      </c>
      <c r="C176" s="134">
        <v>4</v>
      </c>
      <c r="D176" s="133" t="s">
        <v>16</v>
      </c>
      <c r="E176" s="133" t="s">
        <v>2019</v>
      </c>
      <c r="F176" s="133" t="s">
        <v>467</v>
      </c>
      <c r="G176" s="133" t="s">
        <v>468</v>
      </c>
      <c r="H176" s="133" t="s">
        <v>2923</v>
      </c>
      <c r="I176" s="133" t="s">
        <v>2839</v>
      </c>
      <c r="J176" s="133" t="s">
        <v>2922</v>
      </c>
      <c r="K176" s="133" t="s">
        <v>2908</v>
      </c>
      <c r="L176" s="133" t="s">
        <v>2835</v>
      </c>
      <c r="M176" s="133" t="s">
        <v>2836</v>
      </c>
      <c r="N176" s="134">
        <v>4</v>
      </c>
      <c r="O176" s="87">
        <v>0</v>
      </c>
      <c r="P176" s="87">
        <v>0</v>
      </c>
      <c r="Q176" s="87">
        <v>0</v>
      </c>
      <c r="R176" s="87">
        <v>0</v>
      </c>
      <c r="S176" s="87">
        <v>0</v>
      </c>
      <c r="T176" s="135"/>
      <c r="U176" s="133" t="s">
        <v>2910</v>
      </c>
    </row>
    <row r="177" spans="1:21" ht="17.25" hidden="1" customHeight="1">
      <c r="A177" s="132">
        <v>44227</v>
      </c>
      <c r="B177" s="133" t="s">
        <v>2907</v>
      </c>
      <c r="C177" s="134">
        <v>4</v>
      </c>
      <c r="D177" s="133" t="s">
        <v>16</v>
      </c>
      <c r="E177" s="133" t="s">
        <v>2019</v>
      </c>
      <c r="F177" s="133" t="s">
        <v>467</v>
      </c>
      <c r="G177" s="133" t="s">
        <v>468</v>
      </c>
      <c r="H177" s="133" t="s">
        <v>2923</v>
      </c>
      <c r="I177" s="133" t="s">
        <v>2839</v>
      </c>
      <c r="J177" s="133" t="s">
        <v>2922</v>
      </c>
      <c r="K177" s="133" t="s">
        <v>2908</v>
      </c>
      <c r="L177" s="133" t="s">
        <v>2837</v>
      </c>
      <c r="M177" s="133" t="s">
        <v>2838</v>
      </c>
      <c r="N177" s="134">
        <v>4</v>
      </c>
      <c r="O177" s="87">
        <v>3056173.91</v>
      </c>
      <c r="P177" s="87">
        <v>7580000</v>
      </c>
      <c r="Q177" s="87">
        <v>2526666.666666667</v>
      </c>
      <c r="R177" s="87">
        <v>1930258.71</v>
      </c>
      <c r="S177" s="87">
        <v>-596407.95666666667</v>
      </c>
      <c r="T177" s="134">
        <v>-23.60453654353562</v>
      </c>
      <c r="U177" s="133" t="s">
        <v>2909</v>
      </c>
    </row>
    <row r="178" spans="1:21" ht="17.25" hidden="1" customHeight="1">
      <c r="A178" s="132">
        <v>44227</v>
      </c>
      <c r="B178" s="133" t="s">
        <v>2907</v>
      </c>
      <c r="C178" s="134">
        <v>4</v>
      </c>
      <c r="D178" s="133" t="s">
        <v>16</v>
      </c>
      <c r="E178" s="133" t="s">
        <v>2019</v>
      </c>
      <c r="F178" s="133" t="s">
        <v>467</v>
      </c>
      <c r="G178" s="133" t="s">
        <v>468</v>
      </c>
      <c r="H178" s="133" t="s">
        <v>2923</v>
      </c>
      <c r="I178" s="133" t="s">
        <v>2839</v>
      </c>
      <c r="J178" s="133" t="s">
        <v>2922</v>
      </c>
      <c r="K178" s="133" t="s">
        <v>2908</v>
      </c>
      <c r="L178" s="133" t="s">
        <v>2872</v>
      </c>
      <c r="M178" s="133" t="s">
        <v>2873</v>
      </c>
      <c r="N178" s="134">
        <v>4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135"/>
      <c r="U178" s="133" t="s">
        <v>2910</v>
      </c>
    </row>
    <row r="179" spans="1:21" ht="17.25" hidden="1" customHeight="1">
      <c r="A179" s="132">
        <v>44227</v>
      </c>
      <c r="B179" s="133" t="s">
        <v>2907</v>
      </c>
      <c r="C179" s="134">
        <v>4</v>
      </c>
      <c r="D179" s="133" t="s">
        <v>16</v>
      </c>
      <c r="E179" s="133" t="s">
        <v>2019</v>
      </c>
      <c r="F179" s="133" t="s">
        <v>467</v>
      </c>
      <c r="G179" s="133" t="s">
        <v>468</v>
      </c>
      <c r="H179" s="133" t="s">
        <v>2924</v>
      </c>
      <c r="I179" s="133" t="s">
        <v>2911</v>
      </c>
      <c r="J179" s="133" t="s">
        <v>2923</v>
      </c>
      <c r="K179" s="133" t="s">
        <v>1944</v>
      </c>
      <c r="L179" s="133" t="s">
        <v>2852</v>
      </c>
      <c r="M179" s="133" t="s">
        <v>2912</v>
      </c>
      <c r="N179" s="134">
        <v>4</v>
      </c>
      <c r="O179" s="87">
        <v>5321137.82</v>
      </c>
      <c r="P179" s="87">
        <v>5321137.82</v>
      </c>
      <c r="Q179" s="87">
        <v>1773712.6066666667</v>
      </c>
      <c r="R179" s="87">
        <v>9811216</v>
      </c>
      <c r="S179" s="87">
        <v>8037503.3933333335</v>
      </c>
      <c r="T179" s="134">
        <v>453.14575558202705</v>
      </c>
      <c r="U179" s="133" t="s">
        <v>2909</v>
      </c>
    </row>
    <row r="180" spans="1:21" ht="17.25" hidden="1" customHeight="1">
      <c r="A180" s="132">
        <v>44227</v>
      </c>
      <c r="B180" s="133" t="s">
        <v>2907</v>
      </c>
      <c r="C180" s="134">
        <v>4</v>
      </c>
      <c r="D180" s="133" t="s">
        <v>16</v>
      </c>
      <c r="E180" s="133" t="s">
        <v>2019</v>
      </c>
      <c r="F180" s="133" t="s">
        <v>467</v>
      </c>
      <c r="G180" s="133" t="s">
        <v>468</v>
      </c>
      <c r="H180" s="133" t="s">
        <v>2925</v>
      </c>
      <c r="I180" s="133" t="s">
        <v>2913</v>
      </c>
      <c r="J180" s="133" t="s">
        <v>2926</v>
      </c>
      <c r="K180" s="133" t="s">
        <v>1944</v>
      </c>
      <c r="L180" s="133" t="s">
        <v>2853</v>
      </c>
      <c r="M180" s="133" t="s">
        <v>2914</v>
      </c>
      <c r="N180" s="134">
        <v>4</v>
      </c>
      <c r="O180" s="87">
        <v>19021695.550000001</v>
      </c>
      <c r="P180" s="87">
        <v>19021695.550000001</v>
      </c>
      <c r="Q180" s="87">
        <v>6340565.1833333336</v>
      </c>
      <c r="R180" s="87">
        <v>24880138</v>
      </c>
      <c r="S180" s="87">
        <v>18539572.816666666</v>
      </c>
      <c r="T180" s="134">
        <v>292.39621832765584</v>
      </c>
      <c r="U180" s="133" t="s">
        <v>2909</v>
      </c>
    </row>
    <row r="181" spans="1:21" ht="17.25" hidden="1" customHeight="1">
      <c r="A181" s="132">
        <v>44227</v>
      </c>
      <c r="B181" s="133" t="s">
        <v>2907</v>
      </c>
      <c r="C181" s="134">
        <v>4</v>
      </c>
      <c r="D181" s="133" t="s">
        <v>16</v>
      </c>
      <c r="E181" s="133" t="s">
        <v>2019</v>
      </c>
      <c r="F181" s="133" t="s">
        <v>467</v>
      </c>
      <c r="G181" s="133" t="s">
        <v>468</v>
      </c>
      <c r="H181" s="133" t="s">
        <v>2925</v>
      </c>
      <c r="I181" s="133" t="s">
        <v>2913</v>
      </c>
      <c r="J181" s="133" t="s">
        <v>2926</v>
      </c>
      <c r="K181" s="133" t="s">
        <v>1944</v>
      </c>
      <c r="L181" s="133" t="s">
        <v>2854</v>
      </c>
      <c r="M181" s="133" t="s">
        <v>2915</v>
      </c>
      <c r="N181" s="134">
        <v>4</v>
      </c>
      <c r="O181" s="87">
        <v>18420857.489999998</v>
      </c>
      <c r="P181" s="87">
        <v>-18420857.489999998</v>
      </c>
      <c r="Q181" s="87">
        <v>-6140285.8300000001</v>
      </c>
      <c r="R181" s="87">
        <v>-20311606.600000001</v>
      </c>
      <c r="S181" s="87">
        <v>-14171320.77</v>
      </c>
      <c r="T181" s="134">
        <v>230.79252598897335</v>
      </c>
      <c r="U181" s="133" t="s">
        <v>2909</v>
      </c>
    </row>
    <row r="182" spans="1:21" ht="17.25" hidden="1" customHeight="1">
      <c r="A182" s="132">
        <v>44227</v>
      </c>
      <c r="B182" s="133" t="s">
        <v>2907</v>
      </c>
      <c r="C182" s="134">
        <v>4</v>
      </c>
      <c r="D182" s="133" t="s">
        <v>16</v>
      </c>
      <c r="E182" s="133" t="s">
        <v>2019</v>
      </c>
      <c r="F182" s="133" t="s">
        <v>469</v>
      </c>
      <c r="G182" s="133" t="s">
        <v>470</v>
      </c>
      <c r="H182" s="133" t="s">
        <v>2922</v>
      </c>
      <c r="I182" s="133" t="s">
        <v>2811</v>
      </c>
      <c r="J182" s="133" t="s">
        <v>2922</v>
      </c>
      <c r="K182" s="133" t="s">
        <v>2908</v>
      </c>
      <c r="L182" s="133" t="s">
        <v>2790</v>
      </c>
      <c r="M182" s="133" t="s">
        <v>2791</v>
      </c>
      <c r="N182" s="134">
        <v>4</v>
      </c>
      <c r="O182" s="87">
        <v>57387458.689999998</v>
      </c>
      <c r="P182" s="87">
        <v>90000000</v>
      </c>
      <c r="Q182" s="87">
        <v>30000000</v>
      </c>
      <c r="R182" s="87">
        <v>45090687.730000004</v>
      </c>
      <c r="S182" s="87">
        <v>15090687.73</v>
      </c>
      <c r="T182" s="134">
        <v>50.302292433333335</v>
      </c>
      <c r="U182" s="133" t="s">
        <v>2909</v>
      </c>
    </row>
    <row r="183" spans="1:21" ht="17.25" hidden="1" customHeight="1">
      <c r="A183" s="132">
        <v>44227</v>
      </c>
      <c r="B183" s="133" t="s">
        <v>2907</v>
      </c>
      <c r="C183" s="134">
        <v>4</v>
      </c>
      <c r="D183" s="133" t="s">
        <v>16</v>
      </c>
      <c r="E183" s="133" t="s">
        <v>2019</v>
      </c>
      <c r="F183" s="133" t="s">
        <v>469</v>
      </c>
      <c r="G183" s="133" t="s">
        <v>470</v>
      </c>
      <c r="H183" s="133" t="s">
        <v>2922</v>
      </c>
      <c r="I183" s="133" t="s">
        <v>2811</v>
      </c>
      <c r="J183" s="133" t="s">
        <v>2922</v>
      </c>
      <c r="K183" s="133" t="s">
        <v>2908</v>
      </c>
      <c r="L183" s="133" t="s">
        <v>2792</v>
      </c>
      <c r="M183" s="133" t="s">
        <v>2793</v>
      </c>
      <c r="N183" s="134">
        <v>4</v>
      </c>
      <c r="O183" s="87">
        <v>168487.32</v>
      </c>
      <c r="P183" s="87">
        <v>300000</v>
      </c>
      <c r="Q183" s="87">
        <v>100000</v>
      </c>
      <c r="R183" s="87">
        <v>91700</v>
      </c>
      <c r="S183" s="87">
        <v>-8300</v>
      </c>
      <c r="T183" s="134">
        <v>-8.3000000000000007</v>
      </c>
      <c r="U183" s="133" t="s">
        <v>2910</v>
      </c>
    </row>
    <row r="184" spans="1:21" ht="17.25" hidden="1" customHeight="1">
      <c r="A184" s="132">
        <v>44227</v>
      </c>
      <c r="B184" s="133" t="s">
        <v>2907</v>
      </c>
      <c r="C184" s="134">
        <v>4</v>
      </c>
      <c r="D184" s="133" t="s">
        <v>16</v>
      </c>
      <c r="E184" s="133" t="s">
        <v>2019</v>
      </c>
      <c r="F184" s="133" t="s">
        <v>469</v>
      </c>
      <c r="G184" s="133" t="s">
        <v>470</v>
      </c>
      <c r="H184" s="133" t="s">
        <v>2922</v>
      </c>
      <c r="I184" s="133" t="s">
        <v>2811</v>
      </c>
      <c r="J184" s="133" t="s">
        <v>2922</v>
      </c>
      <c r="K184" s="133" t="s">
        <v>2908</v>
      </c>
      <c r="L184" s="133" t="s">
        <v>2794</v>
      </c>
      <c r="M184" s="133" t="s">
        <v>2795</v>
      </c>
      <c r="N184" s="134">
        <v>4</v>
      </c>
      <c r="O184" s="87">
        <v>145623.51999999999</v>
      </c>
      <c r="P184" s="87">
        <v>300000</v>
      </c>
      <c r="Q184" s="87">
        <v>100000</v>
      </c>
      <c r="R184" s="87">
        <v>25745.75</v>
      </c>
      <c r="S184" s="87">
        <v>-74254.25</v>
      </c>
      <c r="T184" s="134">
        <v>-74.254249999999999</v>
      </c>
      <c r="U184" s="133" t="s">
        <v>2910</v>
      </c>
    </row>
    <row r="185" spans="1:21" ht="17.25" hidden="1" customHeight="1">
      <c r="A185" s="132">
        <v>44227</v>
      </c>
      <c r="B185" s="133" t="s">
        <v>2907</v>
      </c>
      <c r="C185" s="134">
        <v>4</v>
      </c>
      <c r="D185" s="133" t="s">
        <v>16</v>
      </c>
      <c r="E185" s="133" t="s">
        <v>2019</v>
      </c>
      <c r="F185" s="133" t="s">
        <v>469</v>
      </c>
      <c r="G185" s="133" t="s">
        <v>470</v>
      </c>
      <c r="H185" s="133" t="s">
        <v>2922</v>
      </c>
      <c r="I185" s="133" t="s">
        <v>2811</v>
      </c>
      <c r="J185" s="133" t="s">
        <v>2922</v>
      </c>
      <c r="K185" s="133" t="s">
        <v>2908</v>
      </c>
      <c r="L185" s="133" t="s">
        <v>2865</v>
      </c>
      <c r="M185" s="133" t="s">
        <v>2796</v>
      </c>
      <c r="N185" s="134">
        <v>4</v>
      </c>
      <c r="O185" s="87">
        <v>411824.3</v>
      </c>
      <c r="P185" s="87">
        <v>850000</v>
      </c>
      <c r="Q185" s="87">
        <v>283333.33333333337</v>
      </c>
      <c r="R185" s="87">
        <v>364468.75</v>
      </c>
      <c r="S185" s="87">
        <v>81135.416666666672</v>
      </c>
      <c r="T185" s="134">
        <v>28.636029411764707</v>
      </c>
      <c r="U185" s="133" t="s">
        <v>2909</v>
      </c>
    </row>
    <row r="186" spans="1:21" ht="17.25" hidden="1" customHeight="1">
      <c r="A186" s="132">
        <v>44227</v>
      </c>
      <c r="B186" s="133" t="s">
        <v>2907</v>
      </c>
      <c r="C186" s="134">
        <v>4</v>
      </c>
      <c r="D186" s="133" t="s">
        <v>16</v>
      </c>
      <c r="E186" s="133" t="s">
        <v>2019</v>
      </c>
      <c r="F186" s="133" t="s">
        <v>469</v>
      </c>
      <c r="G186" s="133" t="s">
        <v>470</v>
      </c>
      <c r="H186" s="133" t="s">
        <v>2922</v>
      </c>
      <c r="I186" s="133" t="s">
        <v>2811</v>
      </c>
      <c r="J186" s="133" t="s">
        <v>2922</v>
      </c>
      <c r="K186" s="133" t="s">
        <v>2908</v>
      </c>
      <c r="L186" s="133" t="s">
        <v>2797</v>
      </c>
      <c r="M186" s="133" t="s">
        <v>2798</v>
      </c>
      <c r="N186" s="134">
        <v>4</v>
      </c>
      <c r="O186" s="87">
        <v>3731937.49</v>
      </c>
      <c r="P186" s="87">
        <v>8000000</v>
      </c>
      <c r="Q186" s="87">
        <v>2666666.666666667</v>
      </c>
      <c r="R186" s="87">
        <v>2073811.75</v>
      </c>
      <c r="S186" s="87">
        <v>-592854.91666666663</v>
      </c>
      <c r="T186" s="134">
        <v>-22.232059374999999</v>
      </c>
      <c r="U186" s="133" t="s">
        <v>2910</v>
      </c>
    </row>
    <row r="187" spans="1:21" ht="17.25" hidden="1" customHeight="1">
      <c r="A187" s="132">
        <v>44227</v>
      </c>
      <c r="B187" s="133" t="s">
        <v>2907</v>
      </c>
      <c r="C187" s="134">
        <v>4</v>
      </c>
      <c r="D187" s="133" t="s">
        <v>16</v>
      </c>
      <c r="E187" s="133" t="s">
        <v>2019</v>
      </c>
      <c r="F187" s="133" t="s">
        <v>469</v>
      </c>
      <c r="G187" s="133" t="s">
        <v>470</v>
      </c>
      <c r="H187" s="133" t="s">
        <v>2922</v>
      </c>
      <c r="I187" s="133" t="s">
        <v>2811</v>
      </c>
      <c r="J187" s="133" t="s">
        <v>2922</v>
      </c>
      <c r="K187" s="133" t="s">
        <v>2908</v>
      </c>
      <c r="L187" s="133" t="s">
        <v>2799</v>
      </c>
      <c r="M187" s="133" t="s">
        <v>2800</v>
      </c>
      <c r="N187" s="134">
        <v>4</v>
      </c>
      <c r="O187" s="87">
        <v>1905302.59</v>
      </c>
      <c r="P187" s="87">
        <v>4000000</v>
      </c>
      <c r="Q187" s="87">
        <v>1333333.3333333335</v>
      </c>
      <c r="R187" s="87">
        <v>2171179.0000000005</v>
      </c>
      <c r="S187" s="87">
        <v>837845.66666666663</v>
      </c>
      <c r="T187" s="134">
        <v>62.838425000000001</v>
      </c>
      <c r="U187" s="133" t="s">
        <v>2909</v>
      </c>
    </row>
    <row r="188" spans="1:21" ht="17.25" hidden="1" customHeight="1">
      <c r="A188" s="132">
        <v>44227</v>
      </c>
      <c r="B188" s="133" t="s">
        <v>2907</v>
      </c>
      <c r="C188" s="134">
        <v>4</v>
      </c>
      <c r="D188" s="133" t="s">
        <v>16</v>
      </c>
      <c r="E188" s="133" t="s">
        <v>2019</v>
      </c>
      <c r="F188" s="133" t="s">
        <v>469</v>
      </c>
      <c r="G188" s="133" t="s">
        <v>470</v>
      </c>
      <c r="H188" s="133" t="s">
        <v>2922</v>
      </c>
      <c r="I188" s="133" t="s">
        <v>2811</v>
      </c>
      <c r="J188" s="133" t="s">
        <v>2922</v>
      </c>
      <c r="K188" s="133" t="s">
        <v>2908</v>
      </c>
      <c r="L188" s="133" t="s">
        <v>2801</v>
      </c>
      <c r="M188" s="133" t="s">
        <v>2802</v>
      </c>
      <c r="N188" s="134">
        <v>4</v>
      </c>
      <c r="O188" s="87">
        <v>1029011.3</v>
      </c>
      <c r="P188" s="87">
        <v>2000000</v>
      </c>
      <c r="Q188" s="87">
        <v>666666.66666666674</v>
      </c>
      <c r="R188" s="87">
        <v>379239.75</v>
      </c>
      <c r="S188" s="87">
        <v>-287426.91666666669</v>
      </c>
      <c r="T188" s="134">
        <v>-43.114037500000002</v>
      </c>
      <c r="U188" s="133" t="s">
        <v>2910</v>
      </c>
    </row>
    <row r="189" spans="1:21" ht="17.25" hidden="1" customHeight="1">
      <c r="A189" s="132">
        <v>44227</v>
      </c>
      <c r="B189" s="133" t="s">
        <v>2907</v>
      </c>
      <c r="C189" s="134">
        <v>4</v>
      </c>
      <c r="D189" s="133" t="s">
        <v>16</v>
      </c>
      <c r="E189" s="133" t="s">
        <v>2019</v>
      </c>
      <c r="F189" s="133" t="s">
        <v>469</v>
      </c>
      <c r="G189" s="133" t="s">
        <v>470</v>
      </c>
      <c r="H189" s="133" t="s">
        <v>2922</v>
      </c>
      <c r="I189" s="133" t="s">
        <v>2811</v>
      </c>
      <c r="J189" s="133" t="s">
        <v>2922</v>
      </c>
      <c r="K189" s="133" t="s">
        <v>2908</v>
      </c>
      <c r="L189" s="133" t="s">
        <v>2803</v>
      </c>
      <c r="M189" s="133" t="s">
        <v>2804</v>
      </c>
      <c r="N189" s="134">
        <v>4</v>
      </c>
      <c r="O189" s="87">
        <v>8463134.1799999997</v>
      </c>
      <c r="P189" s="87">
        <v>18000000</v>
      </c>
      <c r="Q189" s="87">
        <v>6000000</v>
      </c>
      <c r="R189" s="87">
        <v>5925227.75</v>
      </c>
      <c r="S189" s="87">
        <v>-74772.25</v>
      </c>
      <c r="T189" s="134">
        <v>-1.2462041666666668</v>
      </c>
      <c r="U189" s="133" t="s">
        <v>2910</v>
      </c>
    </row>
    <row r="190" spans="1:21" ht="17.25" hidden="1" customHeight="1">
      <c r="A190" s="132">
        <v>44227</v>
      </c>
      <c r="B190" s="133" t="s">
        <v>2907</v>
      </c>
      <c r="C190" s="134">
        <v>4</v>
      </c>
      <c r="D190" s="133" t="s">
        <v>16</v>
      </c>
      <c r="E190" s="133" t="s">
        <v>2019</v>
      </c>
      <c r="F190" s="133" t="s">
        <v>469</v>
      </c>
      <c r="G190" s="133" t="s">
        <v>470</v>
      </c>
      <c r="H190" s="133" t="s">
        <v>2922</v>
      </c>
      <c r="I190" s="133" t="s">
        <v>2811</v>
      </c>
      <c r="J190" s="133" t="s">
        <v>2922</v>
      </c>
      <c r="K190" s="133" t="s">
        <v>2908</v>
      </c>
      <c r="L190" s="133" t="s">
        <v>2805</v>
      </c>
      <c r="M190" s="133" t="s">
        <v>2806</v>
      </c>
      <c r="N190" s="134">
        <v>4</v>
      </c>
      <c r="O190" s="87">
        <v>32635398.210000001</v>
      </c>
      <c r="P190" s="87">
        <v>72000000</v>
      </c>
      <c r="Q190" s="87">
        <v>24000000</v>
      </c>
      <c r="R190" s="87">
        <v>23805350.870000001</v>
      </c>
      <c r="S190" s="87">
        <v>-194649.13</v>
      </c>
      <c r="T190" s="134">
        <v>-0.8110380416666666</v>
      </c>
      <c r="U190" s="133" t="s">
        <v>2910</v>
      </c>
    </row>
    <row r="191" spans="1:21" ht="17.25" hidden="1" customHeight="1">
      <c r="A191" s="132">
        <v>44227</v>
      </c>
      <c r="B191" s="133" t="s">
        <v>2907</v>
      </c>
      <c r="C191" s="134">
        <v>4</v>
      </c>
      <c r="D191" s="133" t="s">
        <v>16</v>
      </c>
      <c r="E191" s="133" t="s">
        <v>2019</v>
      </c>
      <c r="F191" s="133" t="s">
        <v>469</v>
      </c>
      <c r="G191" s="133" t="s">
        <v>470</v>
      </c>
      <c r="H191" s="133" t="s">
        <v>2922</v>
      </c>
      <c r="I191" s="133" t="s">
        <v>2811</v>
      </c>
      <c r="J191" s="133" t="s">
        <v>2922</v>
      </c>
      <c r="K191" s="133" t="s">
        <v>2908</v>
      </c>
      <c r="L191" s="133" t="s">
        <v>2807</v>
      </c>
      <c r="M191" s="133" t="s">
        <v>2808</v>
      </c>
      <c r="N191" s="134">
        <v>4</v>
      </c>
      <c r="O191" s="87">
        <v>13990622.119999999</v>
      </c>
      <c r="P191" s="87">
        <v>25000000</v>
      </c>
      <c r="Q191" s="87">
        <v>8333333.333333333</v>
      </c>
      <c r="R191" s="87">
        <v>4253428.54</v>
      </c>
      <c r="S191" s="87">
        <v>-4079904.7933333335</v>
      </c>
      <c r="T191" s="134">
        <v>-48.958857520000002</v>
      </c>
      <c r="U191" s="133" t="s">
        <v>2910</v>
      </c>
    </row>
    <row r="192" spans="1:21" ht="17.25" hidden="1" customHeight="1">
      <c r="A192" s="132">
        <v>44227</v>
      </c>
      <c r="B192" s="133" t="s">
        <v>2907</v>
      </c>
      <c r="C192" s="134">
        <v>4</v>
      </c>
      <c r="D192" s="133" t="s">
        <v>16</v>
      </c>
      <c r="E192" s="133" t="s">
        <v>2019</v>
      </c>
      <c r="F192" s="133" t="s">
        <v>469</v>
      </c>
      <c r="G192" s="133" t="s">
        <v>470</v>
      </c>
      <c r="H192" s="133" t="s">
        <v>2922</v>
      </c>
      <c r="I192" s="133" t="s">
        <v>2811</v>
      </c>
      <c r="J192" s="133" t="s">
        <v>2922</v>
      </c>
      <c r="K192" s="133" t="s">
        <v>2908</v>
      </c>
      <c r="L192" s="133" t="s">
        <v>2870</v>
      </c>
      <c r="M192" s="133" t="s">
        <v>2871</v>
      </c>
      <c r="N192" s="134">
        <v>4</v>
      </c>
      <c r="O192" s="87">
        <v>0</v>
      </c>
      <c r="P192" s="88"/>
      <c r="Q192" s="88"/>
      <c r="R192" s="87">
        <v>0</v>
      </c>
      <c r="S192" s="88"/>
      <c r="T192" s="135"/>
      <c r="U192" s="133" t="s">
        <v>2916</v>
      </c>
    </row>
    <row r="193" spans="1:21" ht="17.25" hidden="1" customHeight="1">
      <c r="A193" s="132">
        <v>44227</v>
      </c>
      <c r="B193" s="133" t="s">
        <v>2907</v>
      </c>
      <c r="C193" s="134">
        <v>4</v>
      </c>
      <c r="D193" s="133" t="s">
        <v>16</v>
      </c>
      <c r="E193" s="133" t="s">
        <v>2019</v>
      </c>
      <c r="F193" s="133" t="s">
        <v>469</v>
      </c>
      <c r="G193" s="133" t="s">
        <v>470</v>
      </c>
      <c r="H193" s="133" t="s">
        <v>2922</v>
      </c>
      <c r="I193" s="133" t="s">
        <v>2811</v>
      </c>
      <c r="J193" s="133" t="s">
        <v>2922</v>
      </c>
      <c r="K193" s="133" t="s">
        <v>2908</v>
      </c>
      <c r="L193" s="133" t="s">
        <v>2809</v>
      </c>
      <c r="M193" s="133" t="s">
        <v>2810</v>
      </c>
      <c r="N193" s="134">
        <v>4</v>
      </c>
      <c r="O193" s="87">
        <v>2232176.1800000002</v>
      </c>
      <c r="P193" s="87">
        <v>3270000</v>
      </c>
      <c r="Q193" s="87">
        <v>1090000</v>
      </c>
      <c r="R193" s="87">
        <v>3270000</v>
      </c>
      <c r="S193" s="87">
        <v>2180000</v>
      </c>
      <c r="T193" s="134">
        <v>200</v>
      </c>
      <c r="U193" s="133" t="s">
        <v>2909</v>
      </c>
    </row>
    <row r="194" spans="1:21" ht="17.25" hidden="1" customHeight="1">
      <c r="A194" s="132">
        <v>44227</v>
      </c>
      <c r="B194" s="133" t="s">
        <v>2907</v>
      </c>
      <c r="C194" s="134">
        <v>4</v>
      </c>
      <c r="D194" s="133" t="s">
        <v>16</v>
      </c>
      <c r="E194" s="133" t="s">
        <v>2019</v>
      </c>
      <c r="F194" s="133" t="s">
        <v>469</v>
      </c>
      <c r="G194" s="133" t="s">
        <v>470</v>
      </c>
      <c r="H194" s="133" t="s">
        <v>2923</v>
      </c>
      <c r="I194" s="133" t="s">
        <v>2839</v>
      </c>
      <c r="J194" s="133" t="s">
        <v>2922</v>
      </c>
      <c r="K194" s="133" t="s">
        <v>2908</v>
      </c>
      <c r="L194" s="133" t="s">
        <v>2812</v>
      </c>
      <c r="M194" s="133" t="s">
        <v>2813</v>
      </c>
      <c r="N194" s="134">
        <v>4</v>
      </c>
      <c r="O194" s="87">
        <v>15889326.189999999</v>
      </c>
      <c r="P194" s="87">
        <v>28461180.059999999</v>
      </c>
      <c r="Q194" s="87">
        <v>9487060.0199999996</v>
      </c>
      <c r="R194" s="87">
        <v>8610323.7599999998</v>
      </c>
      <c r="S194" s="87">
        <v>-876736.26</v>
      </c>
      <c r="T194" s="134">
        <v>-9.2413904639764262</v>
      </c>
      <c r="U194" s="133" t="s">
        <v>2909</v>
      </c>
    </row>
    <row r="195" spans="1:21" ht="17.25" hidden="1" customHeight="1">
      <c r="A195" s="132">
        <v>44227</v>
      </c>
      <c r="B195" s="133" t="s">
        <v>2907</v>
      </c>
      <c r="C195" s="134">
        <v>4</v>
      </c>
      <c r="D195" s="133" t="s">
        <v>16</v>
      </c>
      <c r="E195" s="133" t="s">
        <v>2019</v>
      </c>
      <c r="F195" s="133" t="s">
        <v>469</v>
      </c>
      <c r="G195" s="133" t="s">
        <v>470</v>
      </c>
      <c r="H195" s="133" t="s">
        <v>2923</v>
      </c>
      <c r="I195" s="133" t="s">
        <v>2839</v>
      </c>
      <c r="J195" s="133" t="s">
        <v>2922</v>
      </c>
      <c r="K195" s="133" t="s">
        <v>2908</v>
      </c>
      <c r="L195" s="133" t="s">
        <v>2814</v>
      </c>
      <c r="M195" s="133" t="s">
        <v>2815</v>
      </c>
      <c r="N195" s="134">
        <v>4</v>
      </c>
      <c r="O195" s="87">
        <v>2634233.87</v>
      </c>
      <c r="P195" s="87">
        <v>6436995.71</v>
      </c>
      <c r="Q195" s="87">
        <v>2145665.2366666668</v>
      </c>
      <c r="R195" s="87">
        <v>1672734.24</v>
      </c>
      <c r="S195" s="87">
        <v>-472930.99666666664</v>
      </c>
      <c r="T195" s="134">
        <v>-22.041229385874484</v>
      </c>
      <c r="U195" s="133" t="s">
        <v>2909</v>
      </c>
    </row>
    <row r="196" spans="1:21" ht="17.25" hidden="1" customHeight="1">
      <c r="A196" s="132">
        <v>44227</v>
      </c>
      <c r="B196" s="133" t="s">
        <v>2907</v>
      </c>
      <c r="C196" s="134">
        <v>4</v>
      </c>
      <c r="D196" s="133" t="s">
        <v>16</v>
      </c>
      <c r="E196" s="133" t="s">
        <v>2019</v>
      </c>
      <c r="F196" s="133" t="s">
        <v>469</v>
      </c>
      <c r="G196" s="133" t="s">
        <v>470</v>
      </c>
      <c r="H196" s="133" t="s">
        <v>2923</v>
      </c>
      <c r="I196" s="133" t="s">
        <v>2839</v>
      </c>
      <c r="J196" s="133" t="s">
        <v>2922</v>
      </c>
      <c r="K196" s="133" t="s">
        <v>2908</v>
      </c>
      <c r="L196" s="133" t="s">
        <v>2816</v>
      </c>
      <c r="M196" s="133" t="s">
        <v>2817</v>
      </c>
      <c r="N196" s="134">
        <v>4</v>
      </c>
      <c r="O196" s="87">
        <v>301497.46000000002</v>
      </c>
      <c r="P196" s="87">
        <v>829071</v>
      </c>
      <c r="Q196" s="87">
        <v>276357</v>
      </c>
      <c r="R196" s="87">
        <v>328670.23</v>
      </c>
      <c r="S196" s="87">
        <v>52313.23</v>
      </c>
      <c r="T196" s="134">
        <v>18.92958383540131</v>
      </c>
      <c r="U196" s="133" t="s">
        <v>2910</v>
      </c>
    </row>
    <row r="197" spans="1:21" ht="17.25" hidden="1" customHeight="1">
      <c r="A197" s="132">
        <v>44227</v>
      </c>
      <c r="B197" s="133" t="s">
        <v>2907</v>
      </c>
      <c r="C197" s="134">
        <v>4</v>
      </c>
      <c r="D197" s="133" t="s">
        <v>16</v>
      </c>
      <c r="E197" s="133" t="s">
        <v>2019</v>
      </c>
      <c r="F197" s="133" t="s">
        <v>469</v>
      </c>
      <c r="G197" s="133" t="s">
        <v>470</v>
      </c>
      <c r="H197" s="133" t="s">
        <v>2923</v>
      </c>
      <c r="I197" s="133" t="s">
        <v>2839</v>
      </c>
      <c r="J197" s="133" t="s">
        <v>2922</v>
      </c>
      <c r="K197" s="133" t="s">
        <v>2908</v>
      </c>
      <c r="L197" s="133" t="s">
        <v>2818</v>
      </c>
      <c r="M197" s="133" t="s">
        <v>2819</v>
      </c>
      <c r="N197" s="134">
        <v>4</v>
      </c>
      <c r="O197" s="87">
        <v>4064774.99</v>
      </c>
      <c r="P197" s="87">
        <v>8695067.5</v>
      </c>
      <c r="Q197" s="87">
        <v>2898355.833333333</v>
      </c>
      <c r="R197" s="87">
        <v>2368312.2200000002</v>
      </c>
      <c r="S197" s="87">
        <v>-530043.6133333334</v>
      </c>
      <c r="T197" s="134">
        <v>-18.287734281533755</v>
      </c>
      <c r="U197" s="133" t="s">
        <v>2909</v>
      </c>
    </row>
    <row r="198" spans="1:21" ht="17.25" hidden="1" customHeight="1">
      <c r="A198" s="132">
        <v>44227</v>
      </c>
      <c r="B198" s="133" t="s">
        <v>2907</v>
      </c>
      <c r="C198" s="134">
        <v>4</v>
      </c>
      <c r="D198" s="133" t="s">
        <v>16</v>
      </c>
      <c r="E198" s="133" t="s">
        <v>2019</v>
      </c>
      <c r="F198" s="133" t="s">
        <v>469</v>
      </c>
      <c r="G198" s="133" t="s">
        <v>470</v>
      </c>
      <c r="H198" s="133" t="s">
        <v>2923</v>
      </c>
      <c r="I198" s="133" t="s">
        <v>2839</v>
      </c>
      <c r="J198" s="133" t="s">
        <v>2922</v>
      </c>
      <c r="K198" s="133" t="s">
        <v>2908</v>
      </c>
      <c r="L198" s="133" t="s">
        <v>2820</v>
      </c>
      <c r="M198" s="133" t="s">
        <v>2821</v>
      </c>
      <c r="N198" s="134">
        <v>4</v>
      </c>
      <c r="O198" s="87">
        <v>40493390.5</v>
      </c>
      <c r="P198" s="87">
        <v>72000000</v>
      </c>
      <c r="Q198" s="87">
        <v>24000000</v>
      </c>
      <c r="R198" s="87">
        <v>23805350.870000001</v>
      </c>
      <c r="S198" s="87">
        <v>-194649.13</v>
      </c>
      <c r="T198" s="134">
        <v>-0.8110380416666666</v>
      </c>
      <c r="U198" s="133" t="s">
        <v>2909</v>
      </c>
    </row>
    <row r="199" spans="1:21" ht="17.25" hidden="1" customHeight="1">
      <c r="A199" s="132">
        <v>44227</v>
      </c>
      <c r="B199" s="133" t="s">
        <v>2907</v>
      </c>
      <c r="C199" s="134">
        <v>4</v>
      </c>
      <c r="D199" s="133" t="s">
        <v>16</v>
      </c>
      <c r="E199" s="133" t="s">
        <v>2019</v>
      </c>
      <c r="F199" s="133" t="s">
        <v>469</v>
      </c>
      <c r="G199" s="133" t="s">
        <v>470</v>
      </c>
      <c r="H199" s="133" t="s">
        <v>2923</v>
      </c>
      <c r="I199" s="133" t="s">
        <v>2839</v>
      </c>
      <c r="J199" s="133" t="s">
        <v>2922</v>
      </c>
      <c r="K199" s="133" t="s">
        <v>2908</v>
      </c>
      <c r="L199" s="133" t="s">
        <v>2822</v>
      </c>
      <c r="M199" s="133" t="s">
        <v>2846</v>
      </c>
      <c r="N199" s="134">
        <v>4</v>
      </c>
      <c r="O199" s="87">
        <v>7317477.1100000003</v>
      </c>
      <c r="P199" s="87">
        <v>9000000</v>
      </c>
      <c r="Q199" s="87">
        <v>3000000</v>
      </c>
      <c r="R199" s="87">
        <v>3648803.0300000003</v>
      </c>
      <c r="S199" s="87">
        <v>648803.03</v>
      </c>
      <c r="T199" s="134">
        <v>21.626767666666666</v>
      </c>
      <c r="U199" s="133" t="s">
        <v>2910</v>
      </c>
    </row>
    <row r="200" spans="1:21" ht="17.25" hidden="1" customHeight="1">
      <c r="A200" s="132">
        <v>44227</v>
      </c>
      <c r="B200" s="133" t="s">
        <v>2907</v>
      </c>
      <c r="C200" s="134">
        <v>4</v>
      </c>
      <c r="D200" s="133" t="s">
        <v>16</v>
      </c>
      <c r="E200" s="133" t="s">
        <v>2019</v>
      </c>
      <c r="F200" s="133" t="s">
        <v>469</v>
      </c>
      <c r="G200" s="133" t="s">
        <v>470</v>
      </c>
      <c r="H200" s="133" t="s">
        <v>2923</v>
      </c>
      <c r="I200" s="133" t="s">
        <v>2839</v>
      </c>
      <c r="J200" s="133" t="s">
        <v>2922</v>
      </c>
      <c r="K200" s="133" t="s">
        <v>2908</v>
      </c>
      <c r="L200" s="133" t="s">
        <v>2823</v>
      </c>
      <c r="M200" s="133" t="s">
        <v>2824</v>
      </c>
      <c r="N200" s="134">
        <v>4</v>
      </c>
      <c r="O200" s="87">
        <v>19580296.800000001</v>
      </c>
      <c r="P200" s="87">
        <v>32008280</v>
      </c>
      <c r="Q200" s="87">
        <v>10669426.666666666</v>
      </c>
      <c r="R200" s="87">
        <v>11190779.859999999</v>
      </c>
      <c r="S200" s="87">
        <v>521353.19333333336</v>
      </c>
      <c r="T200" s="134">
        <v>4.8864218258525609</v>
      </c>
      <c r="U200" s="133" t="s">
        <v>2910</v>
      </c>
    </row>
    <row r="201" spans="1:21" ht="17.25" hidden="1" customHeight="1">
      <c r="A201" s="132">
        <v>44227</v>
      </c>
      <c r="B201" s="133" t="s">
        <v>2907</v>
      </c>
      <c r="C201" s="134">
        <v>4</v>
      </c>
      <c r="D201" s="133" t="s">
        <v>16</v>
      </c>
      <c r="E201" s="133" t="s">
        <v>2019</v>
      </c>
      <c r="F201" s="133" t="s">
        <v>469</v>
      </c>
      <c r="G201" s="133" t="s">
        <v>470</v>
      </c>
      <c r="H201" s="133" t="s">
        <v>2923</v>
      </c>
      <c r="I201" s="133" t="s">
        <v>2839</v>
      </c>
      <c r="J201" s="133" t="s">
        <v>2922</v>
      </c>
      <c r="K201" s="133" t="s">
        <v>2908</v>
      </c>
      <c r="L201" s="133" t="s">
        <v>2825</v>
      </c>
      <c r="M201" s="133" t="s">
        <v>2826</v>
      </c>
      <c r="N201" s="134">
        <v>4</v>
      </c>
      <c r="O201" s="87">
        <v>2261826.7200000002</v>
      </c>
      <c r="P201" s="87">
        <v>4000000</v>
      </c>
      <c r="Q201" s="87">
        <v>1333333.3333333335</v>
      </c>
      <c r="R201" s="87">
        <v>1144860.4100000001</v>
      </c>
      <c r="S201" s="87">
        <v>-188472.92333333334</v>
      </c>
      <c r="T201" s="134">
        <v>-14.13546925</v>
      </c>
      <c r="U201" s="133" t="s">
        <v>2909</v>
      </c>
    </row>
    <row r="202" spans="1:21" ht="17.25" hidden="1" customHeight="1">
      <c r="A202" s="132">
        <v>44227</v>
      </c>
      <c r="B202" s="133" t="s">
        <v>2907</v>
      </c>
      <c r="C202" s="134">
        <v>4</v>
      </c>
      <c r="D202" s="133" t="s">
        <v>16</v>
      </c>
      <c r="E202" s="133" t="s">
        <v>2019</v>
      </c>
      <c r="F202" s="133" t="s">
        <v>469</v>
      </c>
      <c r="G202" s="133" t="s">
        <v>470</v>
      </c>
      <c r="H202" s="133" t="s">
        <v>2923</v>
      </c>
      <c r="I202" s="133" t="s">
        <v>2839</v>
      </c>
      <c r="J202" s="133" t="s">
        <v>2922</v>
      </c>
      <c r="K202" s="133" t="s">
        <v>2908</v>
      </c>
      <c r="L202" s="133" t="s">
        <v>2827</v>
      </c>
      <c r="M202" s="133" t="s">
        <v>2828</v>
      </c>
      <c r="N202" s="134">
        <v>4</v>
      </c>
      <c r="O202" s="87">
        <v>6486368.0999999996</v>
      </c>
      <c r="P202" s="87">
        <v>12000000</v>
      </c>
      <c r="Q202" s="87">
        <v>4000000</v>
      </c>
      <c r="R202" s="87">
        <v>3437860.0400000005</v>
      </c>
      <c r="S202" s="87">
        <v>-562139.96</v>
      </c>
      <c r="T202" s="134">
        <v>-14.053499</v>
      </c>
      <c r="U202" s="133" t="s">
        <v>2909</v>
      </c>
    </row>
    <row r="203" spans="1:21" ht="17.25" hidden="1" customHeight="1">
      <c r="A203" s="132">
        <v>44227</v>
      </c>
      <c r="B203" s="133" t="s">
        <v>2907</v>
      </c>
      <c r="C203" s="134">
        <v>4</v>
      </c>
      <c r="D203" s="133" t="s">
        <v>16</v>
      </c>
      <c r="E203" s="133" t="s">
        <v>2019</v>
      </c>
      <c r="F203" s="133" t="s">
        <v>469</v>
      </c>
      <c r="G203" s="133" t="s">
        <v>470</v>
      </c>
      <c r="H203" s="133" t="s">
        <v>2923</v>
      </c>
      <c r="I203" s="133" t="s">
        <v>2839</v>
      </c>
      <c r="J203" s="133" t="s">
        <v>2922</v>
      </c>
      <c r="K203" s="133" t="s">
        <v>2908</v>
      </c>
      <c r="L203" s="133" t="s">
        <v>2829</v>
      </c>
      <c r="M203" s="133" t="s">
        <v>2830</v>
      </c>
      <c r="N203" s="134">
        <v>4</v>
      </c>
      <c r="O203" s="87">
        <v>3506524.07</v>
      </c>
      <c r="P203" s="87">
        <v>7000000</v>
      </c>
      <c r="Q203" s="87">
        <v>2333333.333333333</v>
      </c>
      <c r="R203" s="87">
        <v>2032386.59</v>
      </c>
      <c r="S203" s="87">
        <v>-300946.74333333335</v>
      </c>
      <c r="T203" s="134">
        <v>-12.89771757142857</v>
      </c>
      <c r="U203" s="133" t="s">
        <v>2909</v>
      </c>
    </row>
    <row r="204" spans="1:21" ht="17.25" hidden="1" customHeight="1">
      <c r="A204" s="132">
        <v>44227</v>
      </c>
      <c r="B204" s="133" t="s">
        <v>2907</v>
      </c>
      <c r="C204" s="134">
        <v>4</v>
      </c>
      <c r="D204" s="133" t="s">
        <v>16</v>
      </c>
      <c r="E204" s="133" t="s">
        <v>2019</v>
      </c>
      <c r="F204" s="133" t="s">
        <v>469</v>
      </c>
      <c r="G204" s="133" t="s">
        <v>470</v>
      </c>
      <c r="H204" s="133" t="s">
        <v>2923</v>
      </c>
      <c r="I204" s="133" t="s">
        <v>2839</v>
      </c>
      <c r="J204" s="133" t="s">
        <v>2922</v>
      </c>
      <c r="K204" s="133" t="s">
        <v>2908</v>
      </c>
      <c r="L204" s="133" t="s">
        <v>2831</v>
      </c>
      <c r="M204" s="133" t="s">
        <v>2832</v>
      </c>
      <c r="N204" s="134">
        <v>4</v>
      </c>
      <c r="O204" s="87">
        <v>3659705.72</v>
      </c>
      <c r="P204" s="87">
        <v>8982727.0399999991</v>
      </c>
      <c r="Q204" s="87">
        <v>2994242.3466666667</v>
      </c>
      <c r="R204" s="87">
        <v>1772323.6400000001</v>
      </c>
      <c r="S204" s="87">
        <v>-1221918.7066666668</v>
      </c>
      <c r="T204" s="134">
        <v>-40.808944807923268</v>
      </c>
      <c r="U204" s="133" t="s">
        <v>2909</v>
      </c>
    </row>
    <row r="205" spans="1:21" ht="17.25" hidden="1" customHeight="1">
      <c r="A205" s="132">
        <v>44227</v>
      </c>
      <c r="B205" s="133" t="s">
        <v>2907</v>
      </c>
      <c r="C205" s="134">
        <v>4</v>
      </c>
      <c r="D205" s="133" t="s">
        <v>16</v>
      </c>
      <c r="E205" s="133" t="s">
        <v>2019</v>
      </c>
      <c r="F205" s="133" t="s">
        <v>469</v>
      </c>
      <c r="G205" s="133" t="s">
        <v>470</v>
      </c>
      <c r="H205" s="133" t="s">
        <v>2923</v>
      </c>
      <c r="I205" s="133" t="s">
        <v>2839</v>
      </c>
      <c r="J205" s="133" t="s">
        <v>2922</v>
      </c>
      <c r="K205" s="133" t="s">
        <v>2908</v>
      </c>
      <c r="L205" s="133" t="s">
        <v>2833</v>
      </c>
      <c r="M205" s="133" t="s">
        <v>2834</v>
      </c>
      <c r="N205" s="134">
        <v>4</v>
      </c>
      <c r="O205" s="87">
        <v>2789911.49</v>
      </c>
      <c r="P205" s="87">
        <v>4261000</v>
      </c>
      <c r="Q205" s="87">
        <v>1420333.3333333333</v>
      </c>
      <c r="R205" s="87">
        <v>6224884.3100000005</v>
      </c>
      <c r="S205" s="87">
        <v>4804550.9766666666</v>
      </c>
      <c r="T205" s="134">
        <v>338.26925440037547</v>
      </c>
      <c r="U205" s="133" t="s">
        <v>2910</v>
      </c>
    </row>
    <row r="206" spans="1:21" ht="17.25" hidden="1" customHeight="1">
      <c r="A206" s="132">
        <v>44227</v>
      </c>
      <c r="B206" s="133" t="s">
        <v>2907</v>
      </c>
      <c r="C206" s="134">
        <v>4</v>
      </c>
      <c r="D206" s="133" t="s">
        <v>16</v>
      </c>
      <c r="E206" s="133" t="s">
        <v>2019</v>
      </c>
      <c r="F206" s="133" t="s">
        <v>469</v>
      </c>
      <c r="G206" s="133" t="s">
        <v>470</v>
      </c>
      <c r="H206" s="133" t="s">
        <v>2923</v>
      </c>
      <c r="I206" s="133" t="s">
        <v>2839</v>
      </c>
      <c r="J206" s="133" t="s">
        <v>2922</v>
      </c>
      <c r="K206" s="133" t="s">
        <v>2908</v>
      </c>
      <c r="L206" s="133" t="s">
        <v>2835</v>
      </c>
      <c r="M206" s="133" t="s">
        <v>2836</v>
      </c>
      <c r="N206" s="134">
        <v>4</v>
      </c>
      <c r="O206" s="87">
        <v>664072.78</v>
      </c>
      <c r="P206" s="87">
        <v>1000000</v>
      </c>
      <c r="Q206" s="87">
        <v>333333.33333333337</v>
      </c>
      <c r="R206" s="87">
        <v>175477.35</v>
      </c>
      <c r="S206" s="87">
        <v>-157855.98333333337</v>
      </c>
      <c r="T206" s="134">
        <v>-47.356794999999998</v>
      </c>
      <c r="U206" s="133" t="s">
        <v>2909</v>
      </c>
    </row>
    <row r="207" spans="1:21" ht="17.25" hidden="1" customHeight="1">
      <c r="A207" s="132">
        <v>44227</v>
      </c>
      <c r="B207" s="133" t="s">
        <v>2907</v>
      </c>
      <c r="C207" s="134">
        <v>4</v>
      </c>
      <c r="D207" s="133" t="s">
        <v>16</v>
      </c>
      <c r="E207" s="133" t="s">
        <v>2019</v>
      </c>
      <c r="F207" s="133" t="s">
        <v>469</v>
      </c>
      <c r="G207" s="133" t="s">
        <v>470</v>
      </c>
      <c r="H207" s="133" t="s">
        <v>2923</v>
      </c>
      <c r="I207" s="133" t="s">
        <v>2839</v>
      </c>
      <c r="J207" s="133" t="s">
        <v>2922</v>
      </c>
      <c r="K207" s="133" t="s">
        <v>2908</v>
      </c>
      <c r="L207" s="133" t="s">
        <v>2837</v>
      </c>
      <c r="M207" s="133" t="s">
        <v>2838</v>
      </c>
      <c r="N207" s="134">
        <v>4</v>
      </c>
      <c r="O207" s="87">
        <v>12451570.08</v>
      </c>
      <c r="P207" s="87">
        <v>22000000</v>
      </c>
      <c r="Q207" s="87">
        <v>7333333.333333333</v>
      </c>
      <c r="R207" s="87">
        <v>5736619.9699999997</v>
      </c>
      <c r="S207" s="87">
        <v>-1596713.3633333333</v>
      </c>
      <c r="T207" s="134">
        <v>-21.773364045454546</v>
      </c>
      <c r="U207" s="133" t="s">
        <v>2909</v>
      </c>
    </row>
    <row r="208" spans="1:21" ht="17.25" hidden="1" customHeight="1">
      <c r="A208" s="132">
        <v>44227</v>
      </c>
      <c r="B208" s="133" t="s">
        <v>2907</v>
      </c>
      <c r="C208" s="134">
        <v>4</v>
      </c>
      <c r="D208" s="133" t="s">
        <v>16</v>
      </c>
      <c r="E208" s="133" t="s">
        <v>2019</v>
      </c>
      <c r="F208" s="133" t="s">
        <v>469</v>
      </c>
      <c r="G208" s="133" t="s">
        <v>470</v>
      </c>
      <c r="H208" s="133" t="s">
        <v>2923</v>
      </c>
      <c r="I208" s="133" t="s">
        <v>2839</v>
      </c>
      <c r="J208" s="133" t="s">
        <v>2922</v>
      </c>
      <c r="K208" s="133" t="s">
        <v>2908</v>
      </c>
      <c r="L208" s="133" t="s">
        <v>2872</v>
      </c>
      <c r="M208" s="133" t="s">
        <v>2873</v>
      </c>
      <c r="N208" s="134">
        <v>4</v>
      </c>
      <c r="O208" s="87">
        <v>0</v>
      </c>
      <c r="P208" s="88"/>
      <c r="Q208" s="88"/>
      <c r="R208" s="87">
        <v>0</v>
      </c>
      <c r="S208" s="88"/>
      <c r="T208" s="135"/>
      <c r="U208" s="133" t="s">
        <v>2916</v>
      </c>
    </row>
    <row r="209" spans="1:21" ht="17.25" hidden="1" customHeight="1">
      <c r="A209" s="132">
        <v>44227</v>
      </c>
      <c r="B209" s="133" t="s">
        <v>2907</v>
      </c>
      <c r="C209" s="134">
        <v>4</v>
      </c>
      <c r="D209" s="133" t="s">
        <v>16</v>
      </c>
      <c r="E209" s="133" t="s">
        <v>2019</v>
      </c>
      <c r="F209" s="133" t="s">
        <v>469</v>
      </c>
      <c r="G209" s="133" t="s">
        <v>470</v>
      </c>
      <c r="H209" s="133" t="s">
        <v>2924</v>
      </c>
      <c r="I209" s="133" t="s">
        <v>2911</v>
      </c>
      <c r="J209" s="133" t="s">
        <v>2923</v>
      </c>
      <c r="K209" s="133" t="s">
        <v>1944</v>
      </c>
      <c r="L209" s="133" t="s">
        <v>2852</v>
      </c>
      <c r="M209" s="133" t="s">
        <v>2912</v>
      </c>
      <c r="N209" s="134">
        <v>4</v>
      </c>
      <c r="O209" s="87">
        <v>6288244.4800000004</v>
      </c>
      <c r="P209" s="87">
        <v>6288244.4800000004</v>
      </c>
      <c r="Q209" s="87">
        <v>2096081.4933333332</v>
      </c>
      <c r="R209" s="87">
        <v>24448821.300000016</v>
      </c>
      <c r="S209" s="87">
        <v>22352739.806666665</v>
      </c>
      <c r="T209" s="134">
        <v>1066.4060475587614</v>
      </c>
      <c r="U209" s="133" t="s">
        <v>2909</v>
      </c>
    </row>
    <row r="210" spans="1:21" ht="17.25" hidden="1" customHeight="1">
      <c r="A210" s="132">
        <v>44227</v>
      </c>
      <c r="B210" s="133" t="s">
        <v>2907</v>
      </c>
      <c r="C210" s="134">
        <v>4</v>
      </c>
      <c r="D210" s="133" t="s">
        <v>16</v>
      </c>
      <c r="E210" s="133" t="s">
        <v>2019</v>
      </c>
      <c r="F210" s="133" t="s">
        <v>469</v>
      </c>
      <c r="G210" s="133" t="s">
        <v>470</v>
      </c>
      <c r="H210" s="133" t="s">
        <v>2925</v>
      </c>
      <c r="I210" s="133" t="s">
        <v>2913</v>
      </c>
      <c r="J210" s="133" t="s">
        <v>2926</v>
      </c>
      <c r="K210" s="133" t="s">
        <v>1944</v>
      </c>
      <c r="L210" s="133" t="s">
        <v>2853</v>
      </c>
      <c r="M210" s="133" t="s">
        <v>2914</v>
      </c>
      <c r="N210" s="134">
        <v>4</v>
      </c>
      <c r="O210" s="87">
        <v>37797644.850000001</v>
      </c>
      <c r="P210" s="87">
        <v>37797644.850000001</v>
      </c>
      <c r="Q210" s="87">
        <v>12599214.949999999</v>
      </c>
      <c r="R210" s="87">
        <v>59453690.030000001</v>
      </c>
      <c r="S210" s="87">
        <v>46854475.079999998</v>
      </c>
      <c r="T210" s="134">
        <v>371.88408377777534</v>
      </c>
      <c r="U210" s="133" t="s">
        <v>2909</v>
      </c>
    </row>
    <row r="211" spans="1:21" ht="17.25" hidden="1" customHeight="1">
      <c r="A211" s="132">
        <v>44227</v>
      </c>
      <c r="B211" s="133" t="s">
        <v>2907</v>
      </c>
      <c r="C211" s="134">
        <v>4</v>
      </c>
      <c r="D211" s="133" t="s">
        <v>16</v>
      </c>
      <c r="E211" s="133" t="s">
        <v>2019</v>
      </c>
      <c r="F211" s="133" t="s">
        <v>469</v>
      </c>
      <c r="G211" s="133" t="s">
        <v>470</v>
      </c>
      <c r="H211" s="133" t="s">
        <v>2925</v>
      </c>
      <c r="I211" s="133" t="s">
        <v>2913</v>
      </c>
      <c r="J211" s="133" t="s">
        <v>2926</v>
      </c>
      <c r="K211" s="133" t="s">
        <v>1944</v>
      </c>
      <c r="L211" s="133" t="s">
        <v>2854</v>
      </c>
      <c r="M211" s="133" t="s">
        <v>2915</v>
      </c>
      <c r="N211" s="134">
        <v>4</v>
      </c>
      <c r="O211" s="87">
        <v>65019170.420000002</v>
      </c>
      <c r="P211" s="87">
        <v>-65019170.420000002</v>
      </c>
      <c r="Q211" s="87">
        <v>-21673056.806666665</v>
      </c>
      <c r="R211" s="87">
        <v>-64862842.839999996</v>
      </c>
      <c r="S211" s="87">
        <v>-43189786.033333331</v>
      </c>
      <c r="T211" s="134">
        <v>199.27870082474055</v>
      </c>
      <c r="U211" s="133" t="s">
        <v>2909</v>
      </c>
    </row>
    <row r="212" spans="1:21" ht="17.25" hidden="1" customHeight="1">
      <c r="A212" s="132">
        <v>44227</v>
      </c>
      <c r="B212" s="133" t="s">
        <v>2907</v>
      </c>
      <c r="C212" s="134">
        <v>4</v>
      </c>
      <c r="D212" s="133" t="s">
        <v>16</v>
      </c>
      <c r="E212" s="133" t="s">
        <v>2019</v>
      </c>
      <c r="F212" s="133" t="s">
        <v>471</v>
      </c>
      <c r="G212" s="133" t="s">
        <v>472</v>
      </c>
      <c r="H212" s="133" t="s">
        <v>2922</v>
      </c>
      <c r="I212" s="133" t="s">
        <v>2811</v>
      </c>
      <c r="J212" s="133" t="s">
        <v>2922</v>
      </c>
      <c r="K212" s="133" t="s">
        <v>2908</v>
      </c>
      <c r="L212" s="133" t="s">
        <v>2790</v>
      </c>
      <c r="M212" s="133" t="s">
        <v>2791</v>
      </c>
      <c r="N212" s="134">
        <v>4</v>
      </c>
      <c r="O212" s="87">
        <v>30341251.670000002</v>
      </c>
      <c r="P212" s="87">
        <v>31181491.719999999</v>
      </c>
      <c r="Q212" s="87">
        <v>10393830.573333334</v>
      </c>
      <c r="R212" s="87">
        <v>16511388.869999997</v>
      </c>
      <c r="S212" s="87">
        <v>6117558.2966666669</v>
      </c>
      <c r="T212" s="134">
        <v>58.857591082560305</v>
      </c>
      <c r="U212" s="133" t="s">
        <v>2909</v>
      </c>
    </row>
    <row r="213" spans="1:21" ht="17.25" hidden="1" customHeight="1">
      <c r="A213" s="132">
        <v>44227</v>
      </c>
      <c r="B213" s="133" t="s">
        <v>2907</v>
      </c>
      <c r="C213" s="134">
        <v>4</v>
      </c>
      <c r="D213" s="133" t="s">
        <v>16</v>
      </c>
      <c r="E213" s="133" t="s">
        <v>2019</v>
      </c>
      <c r="F213" s="133" t="s">
        <v>471</v>
      </c>
      <c r="G213" s="133" t="s">
        <v>472</v>
      </c>
      <c r="H213" s="133" t="s">
        <v>2922</v>
      </c>
      <c r="I213" s="133" t="s">
        <v>2811</v>
      </c>
      <c r="J213" s="133" t="s">
        <v>2922</v>
      </c>
      <c r="K213" s="133" t="s">
        <v>2908</v>
      </c>
      <c r="L213" s="133" t="s">
        <v>2792</v>
      </c>
      <c r="M213" s="133" t="s">
        <v>2793</v>
      </c>
      <c r="N213" s="134">
        <v>4</v>
      </c>
      <c r="O213" s="87">
        <v>79800.34</v>
      </c>
      <c r="P213" s="87">
        <v>80000</v>
      </c>
      <c r="Q213" s="87">
        <v>26666.666666666668</v>
      </c>
      <c r="R213" s="87">
        <v>48600</v>
      </c>
      <c r="S213" s="87">
        <v>21933.333333333336</v>
      </c>
      <c r="T213" s="134">
        <v>82.25</v>
      </c>
      <c r="U213" s="133" t="s">
        <v>2909</v>
      </c>
    </row>
    <row r="214" spans="1:21" ht="17.25" hidden="1" customHeight="1">
      <c r="A214" s="132">
        <v>44227</v>
      </c>
      <c r="B214" s="133" t="s">
        <v>2907</v>
      </c>
      <c r="C214" s="134">
        <v>4</v>
      </c>
      <c r="D214" s="133" t="s">
        <v>16</v>
      </c>
      <c r="E214" s="133" t="s">
        <v>2019</v>
      </c>
      <c r="F214" s="133" t="s">
        <v>471</v>
      </c>
      <c r="G214" s="133" t="s">
        <v>472</v>
      </c>
      <c r="H214" s="133" t="s">
        <v>2922</v>
      </c>
      <c r="I214" s="133" t="s">
        <v>2811</v>
      </c>
      <c r="J214" s="133" t="s">
        <v>2922</v>
      </c>
      <c r="K214" s="133" t="s">
        <v>2908</v>
      </c>
      <c r="L214" s="133" t="s">
        <v>2794</v>
      </c>
      <c r="M214" s="133" t="s">
        <v>2795</v>
      </c>
      <c r="N214" s="134">
        <v>4</v>
      </c>
      <c r="O214" s="87">
        <v>35140.300000000003</v>
      </c>
      <c r="P214" s="87">
        <v>40000</v>
      </c>
      <c r="Q214" s="87">
        <v>13333.333333333334</v>
      </c>
      <c r="R214" s="87">
        <v>62672.75</v>
      </c>
      <c r="S214" s="87">
        <v>49339.416666666672</v>
      </c>
      <c r="T214" s="134">
        <v>370.04562499999997</v>
      </c>
      <c r="U214" s="133" t="s">
        <v>2909</v>
      </c>
    </row>
    <row r="215" spans="1:21" ht="17.25" hidden="1" customHeight="1">
      <c r="A215" s="132">
        <v>44227</v>
      </c>
      <c r="B215" s="133" t="s">
        <v>2907</v>
      </c>
      <c r="C215" s="134">
        <v>4</v>
      </c>
      <c r="D215" s="133" t="s">
        <v>16</v>
      </c>
      <c r="E215" s="133" t="s">
        <v>2019</v>
      </c>
      <c r="F215" s="133" t="s">
        <v>471</v>
      </c>
      <c r="G215" s="133" t="s">
        <v>472</v>
      </c>
      <c r="H215" s="133" t="s">
        <v>2922</v>
      </c>
      <c r="I215" s="133" t="s">
        <v>2811</v>
      </c>
      <c r="J215" s="133" t="s">
        <v>2922</v>
      </c>
      <c r="K215" s="133" t="s">
        <v>2908</v>
      </c>
      <c r="L215" s="133" t="s">
        <v>2865</v>
      </c>
      <c r="M215" s="133" t="s">
        <v>2796</v>
      </c>
      <c r="N215" s="134">
        <v>4</v>
      </c>
      <c r="O215" s="87">
        <v>309692.90000000002</v>
      </c>
      <c r="P215" s="87">
        <v>378510</v>
      </c>
      <c r="Q215" s="87">
        <v>126170</v>
      </c>
      <c r="R215" s="87">
        <v>221050.25</v>
      </c>
      <c r="S215" s="87">
        <v>94880.25</v>
      </c>
      <c r="T215" s="134">
        <v>75.200324958389473</v>
      </c>
      <c r="U215" s="133" t="s">
        <v>2909</v>
      </c>
    </row>
    <row r="216" spans="1:21" ht="17.25" hidden="1" customHeight="1">
      <c r="A216" s="132">
        <v>44227</v>
      </c>
      <c r="B216" s="133" t="s">
        <v>2907</v>
      </c>
      <c r="C216" s="134">
        <v>4</v>
      </c>
      <c r="D216" s="133" t="s">
        <v>16</v>
      </c>
      <c r="E216" s="133" t="s">
        <v>2019</v>
      </c>
      <c r="F216" s="133" t="s">
        <v>471</v>
      </c>
      <c r="G216" s="133" t="s">
        <v>472</v>
      </c>
      <c r="H216" s="133" t="s">
        <v>2922</v>
      </c>
      <c r="I216" s="133" t="s">
        <v>2811</v>
      </c>
      <c r="J216" s="133" t="s">
        <v>2922</v>
      </c>
      <c r="K216" s="133" t="s">
        <v>2908</v>
      </c>
      <c r="L216" s="133" t="s">
        <v>2797</v>
      </c>
      <c r="M216" s="133" t="s">
        <v>2798</v>
      </c>
      <c r="N216" s="134">
        <v>4</v>
      </c>
      <c r="O216" s="87">
        <v>3383244.81</v>
      </c>
      <c r="P216" s="87">
        <v>5560000</v>
      </c>
      <c r="Q216" s="87">
        <v>1853333.3333333333</v>
      </c>
      <c r="R216" s="87">
        <v>2326440.15</v>
      </c>
      <c r="S216" s="87">
        <v>473106.81666666671</v>
      </c>
      <c r="T216" s="134">
        <v>25.527346223021581</v>
      </c>
      <c r="U216" s="133" t="s">
        <v>2909</v>
      </c>
    </row>
    <row r="217" spans="1:21" ht="17.25" hidden="1" customHeight="1">
      <c r="A217" s="132">
        <v>44227</v>
      </c>
      <c r="B217" s="133" t="s">
        <v>2907</v>
      </c>
      <c r="C217" s="134">
        <v>4</v>
      </c>
      <c r="D217" s="133" t="s">
        <v>16</v>
      </c>
      <c r="E217" s="133" t="s">
        <v>2019</v>
      </c>
      <c r="F217" s="133" t="s">
        <v>471</v>
      </c>
      <c r="G217" s="133" t="s">
        <v>472</v>
      </c>
      <c r="H217" s="133" t="s">
        <v>2922</v>
      </c>
      <c r="I217" s="133" t="s">
        <v>2811</v>
      </c>
      <c r="J217" s="133" t="s">
        <v>2922</v>
      </c>
      <c r="K217" s="133" t="s">
        <v>2908</v>
      </c>
      <c r="L217" s="133" t="s">
        <v>2799</v>
      </c>
      <c r="M217" s="133" t="s">
        <v>2800</v>
      </c>
      <c r="N217" s="134">
        <v>4</v>
      </c>
      <c r="O217" s="87">
        <v>1287815.72</v>
      </c>
      <c r="P217" s="87">
        <v>2397500</v>
      </c>
      <c r="Q217" s="87">
        <v>799166.66666666674</v>
      </c>
      <c r="R217" s="87">
        <v>681545.18</v>
      </c>
      <c r="S217" s="87">
        <v>-117621.48666666666</v>
      </c>
      <c r="T217" s="134">
        <v>-14.718017101147028</v>
      </c>
      <c r="U217" s="133" t="s">
        <v>2910</v>
      </c>
    </row>
    <row r="218" spans="1:21" ht="17.25" hidden="1" customHeight="1">
      <c r="A218" s="132">
        <v>44227</v>
      </c>
      <c r="B218" s="133" t="s">
        <v>2907</v>
      </c>
      <c r="C218" s="134">
        <v>4</v>
      </c>
      <c r="D218" s="133" t="s">
        <v>16</v>
      </c>
      <c r="E218" s="133" t="s">
        <v>2019</v>
      </c>
      <c r="F218" s="133" t="s">
        <v>471</v>
      </c>
      <c r="G218" s="133" t="s">
        <v>472</v>
      </c>
      <c r="H218" s="133" t="s">
        <v>2922</v>
      </c>
      <c r="I218" s="133" t="s">
        <v>2811</v>
      </c>
      <c r="J218" s="133" t="s">
        <v>2922</v>
      </c>
      <c r="K218" s="133" t="s">
        <v>2908</v>
      </c>
      <c r="L218" s="133" t="s">
        <v>2801</v>
      </c>
      <c r="M218" s="133" t="s">
        <v>2802</v>
      </c>
      <c r="N218" s="134">
        <v>4</v>
      </c>
      <c r="O218" s="87">
        <v>254627.52</v>
      </c>
      <c r="P218" s="87">
        <v>483800</v>
      </c>
      <c r="Q218" s="87">
        <v>161266.66666666669</v>
      </c>
      <c r="R218" s="87">
        <v>131586</v>
      </c>
      <c r="S218" s="87">
        <v>-29680.666666666668</v>
      </c>
      <c r="T218" s="134">
        <v>-18.404712691194707</v>
      </c>
      <c r="U218" s="133" t="s">
        <v>2910</v>
      </c>
    </row>
    <row r="219" spans="1:21" ht="17.25" hidden="1" customHeight="1">
      <c r="A219" s="132">
        <v>44227</v>
      </c>
      <c r="B219" s="133" t="s">
        <v>2907</v>
      </c>
      <c r="C219" s="134">
        <v>4</v>
      </c>
      <c r="D219" s="133" t="s">
        <v>16</v>
      </c>
      <c r="E219" s="133" t="s">
        <v>2019</v>
      </c>
      <c r="F219" s="133" t="s">
        <v>471</v>
      </c>
      <c r="G219" s="133" t="s">
        <v>472</v>
      </c>
      <c r="H219" s="133" t="s">
        <v>2922</v>
      </c>
      <c r="I219" s="133" t="s">
        <v>2811</v>
      </c>
      <c r="J219" s="133" t="s">
        <v>2922</v>
      </c>
      <c r="K219" s="133" t="s">
        <v>2908</v>
      </c>
      <c r="L219" s="133" t="s">
        <v>2803</v>
      </c>
      <c r="M219" s="133" t="s">
        <v>2804</v>
      </c>
      <c r="N219" s="134">
        <v>4</v>
      </c>
      <c r="O219" s="87">
        <v>2420303.85</v>
      </c>
      <c r="P219" s="87">
        <v>5255500</v>
      </c>
      <c r="Q219" s="87">
        <v>1751833.3333333333</v>
      </c>
      <c r="R219" s="87">
        <v>1600780.47</v>
      </c>
      <c r="S219" s="87">
        <v>-151052.86333333331</v>
      </c>
      <c r="T219" s="134">
        <v>-8.6225590333935873</v>
      </c>
      <c r="U219" s="133" t="s">
        <v>2910</v>
      </c>
    </row>
    <row r="220" spans="1:21" ht="17.25" hidden="1" customHeight="1">
      <c r="A220" s="132">
        <v>44227</v>
      </c>
      <c r="B220" s="133" t="s">
        <v>2907</v>
      </c>
      <c r="C220" s="134">
        <v>4</v>
      </c>
      <c r="D220" s="133" t="s">
        <v>16</v>
      </c>
      <c r="E220" s="133" t="s">
        <v>2019</v>
      </c>
      <c r="F220" s="133" t="s">
        <v>471</v>
      </c>
      <c r="G220" s="133" t="s">
        <v>472</v>
      </c>
      <c r="H220" s="133" t="s">
        <v>2922</v>
      </c>
      <c r="I220" s="133" t="s">
        <v>2811</v>
      </c>
      <c r="J220" s="133" t="s">
        <v>2922</v>
      </c>
      <c r="K220" s="133" t="s">
        <v>2908</v>
      </c>
      <c r="L220" s="133" t="s">
        <v>2805</v>
      </c>
      <c r="M220" s="133" t="s">
        <v>2806</v>
      </c>
      <c r="N220" s="134">
        <v>4</v>
      </c>
      <c r="O220" s="87">
        <v>13538919.43</v>
      </c>
      <c r="P220" s="87">
        <v>30000000</v>
      </c>
      <c r="Q220" s="87">
        <v>10000000</v>
      </c>
      <c r="R220" s="87">
        <v>10646169.58</v>
      </c>
      <c r="S220" s="87">
        <v>646169.57999999996</v>
      </c>
      <c r="T220" s="134">
        <v>6.4616958000000002</v>
      </c>
      <c r="U220" s="133" t="s">
        <v>2909</v>
      </c>
    </row>
    <row r="221" spans="1:21" ht="17.25" hidden="1" customHeight="1">
      <c r="A221" s="132">
        <v>44227</v>
      </c>
      <c r="B221" s="133" t="s">
        <v>2907</v>
      </c>
      <c r="C221" s="134">
        <v>4</v>
      </c>
      <c r="D221" s="133" t="s">
        <v>16</v>
      </c>
      <c r="E221" s="133" t="s">
        <v>2019</v>
      </c>
      <c r="F221" s="133" t="s">
        <v>471</v>
      </c>
      <c r="G221" s="133" t="s">
        <v>472</v>
      </c>
      <c r="H221" s="133" t="s">
        <v>2922</v>
      </c>
      <c r="I221" s="133" t="s">
        <v>2811</v>
      </c>
      <c r="J221" s="133" t="s">
        <v>2922</v>
      </c>
      <c r="K221" s="133" t="s">
        <v>2908</v>
      </c>
      <c r="L221" s="133" t="s">
        <v>2807</v>
      </c>
      <c r="M221" s="133" t="s">
        <v>2808</v>
      </c>
      <c r="N221" s="134">
        <v>4</v>
      </c>
      <c r="O221" s="87">
        <v>2834933.37</v>
      </c>
      <c r="P221" s="87">
        <v>6345460</v>
      </c>
      <c r="Q221" s="87">
        <v>2115153.3333333335</v>
      </c>
      <c r="R221" s="87">
        <v>1617213.9700000002</v>
      </c>
      <c r="S221" s="87">
        <v>-497939.3633333334</v>
      </c>
      <c r="T221" s="134">
        <v>-23.541525594677136</v>
      </c>
      <c r="U221" s="133" t="s">
        <v>2910</v>
      </c>
    </row>
    <row r="222" spans="1:21" ht="17.25" hidden="1" customHeight="1">
      <c r="A222" s="132">
        <v>44227</v>
      </c>
      <c r="B222" s="133" t="s">
        <v>2907</v>
      </c>
      <c r="C222" s="134">
        <v>4</v>
      </c>
      <c r="D222" s="133" t="s">
        <v>16</v>
      </c>
      <c r="E222" s="133" t="s">
        <v>2019</v>
      </c>
      <c r="F222" s="133" t="s">
        <v>471</v>
      </c>
      <c r="G222" s="133" t="s">
        <v>472</v>
      </c>
      <c r="H222" s="133" t="s">
        <v>2922</v>
      </c>
      <c r="I222" s="133" t="s">
        <v>2811</v>
      </c>
      <c r="J222" s="133" t="s">
        <v>2922</v>
      </c>
      <c r="K222" s="133" t="s">
        <v>2908</v>
      </c>
      <c r="L222" s="133" t="s">
        <v>2870</v>
      </c>
      <c r="M222" s="133" t="s">
        <v>2871</v>
      </c>
      <c r="N222" s="134">
        <v>4</v>
      </c>
      <c r="O222" s="87">
        <v>0</v>
      </c>
      <c r="P222" s="88"/>
      <c r="Q222" s="88"/>
      <c r="R222" s="87">
        <v>0</v>
      </c>
      <c r="S222" s="88"/>
      <c r="T222" s="135"/>
      <c r="U222" s="133" t="s">
        <v>2916</v>
      </c>
    </row>
    <row r="223" spans="1:21" ht="17.25" hidden="1" customHeight="1">
      <c r="A223" s="132">
        <v>44227</v>
      </c>
      <c r="B223" s="133" t="s">
        <v>2907</v>
      </c>
      <c r="C223" s="134">
        <v>4</v>
      </c>
      <c r="D223" s="133" t="s">
        <v>16</v>
      </c>
      <c r="E223" s="133" t="s">
        <v>2019</v>
      </c>
      <c r="F223" s="133" t="s">
        <v>471</v>
      </c>
      <c r="G223" s="133" t="s">
        <v>472</v>
      </c>
      <c r="H223" s="133" t="s">
        <v>2922</v>
      </c>
      <c r="I223" s="133" t="s">
        <v>2811</v>
      </c>
      <c r="J223" s="133" t="s">
        <v>2922</v>
      </c>
      <c r="K223" s="133" t="s">
        <v>2908</v>
      </c>
      <c r="L223" s="133" t="s">
        <v>2809</v>
      </c>
      <c r="M223" s="133" t="s">
        <v>2810</v>
      </c>
      <c r="N223" s="134">
        <v>4</v>
      </c>
      <c r="O223" s="87">
        <v>6196773.3899999997</v>
      </c>
      <c r="P223" s="87">
        <v>9904700</v>
      </c>
      <c r="Q223" s="87">
        <v>3301566.6666666665</v>
      </c>
      <c r="R223" s="87">
        <v>1738459.73</v>
      </c>
      <c r="S223" s="87">
        <v>-1563106.9366666665</v>
      </c>
      <c r="T223" s="134">
        <v>-47.344400234232232</v>
      </c>
      <c r="U223" s="133" t="s">
        <v>2910</v>
      </c>
    </row>
    <row r="224" spans="1:21" ht="17.25" hidden="1" customHeight="1">
      <c r="A224" s="132">
        <v>44227</v>
      </c>
      <c r="B224" s="133" t="s">
        <v>2907</v>
      </c>
      <c r="C224" s="134">
        <v>4</v>
      </c>
      <c r="D224" s="133" t="s">
        <v>16</v>
      </c>
      <c r="E224" s="133" t="s">
        <v>2019</v>
      </c>
      <c r="F224" s="133" t="s">
        <v>471</v>
      </c>
      <c r="G224" s="133" t="s">
        <v>472</v>
      </c>
      <c r="H224" s="133" t="s">
        <v>2923</v>
      </c>
      <c r="I224" s="133" t="s">
        <v>2839</v>
      </c>
      <c r="J224" s="133" t="s">
        <v>2922</v>
      </c>
      <c r="K224" s="133" t="s">
        <v>2908</v>
      </c>
      <c r="L224" s="133" t="s">
        <v>2812</v>
      </c>
      <c r="M224" s="133" t="s">
        <v>2813</v>
      </c>
      <c r="N224" s="134">
        <v>4</v>
      </c>
      <c r="O224" s="87">
        <v>9701690.0299999993</v>
      </c>
      <c r="P224" s="87">
        <v>10285047.640000001</v>
      </c>
      <c r="Q224" s="87">
        <v>3428349.2133333334</v>
      </c>
      <c r="R224" s="87">
        <v>5067133.57</v>
      </c>
      <c r="S224" s="87">
        <v>1638784.3566666667</v>
      </c>
      <c r="T224" s="134">
        <v>47.800975183426566</v>
      </c>
      <c r="U224" s="133" t="s">
        <v>2910</v>
      </c>
    </row>
    <row r="225" spans="1:21" ht="17.25" hidden="1" customHeight="1">
      <c r="A225" s="132">
        <v>44227</v>
      </c>
      <c r="B225" s="133" t="s">
        <v>2907</v>
      </c>
      <c r="C225" s="134">
        <v>4</v>
      </c>
      <c r="D225" s="133" t="s">
        <v>16</v>
      </c>
      <c r="E225" s="133" t="s">
        <v>2019</v>
      </c>
      <c r="F225" s="133" t="s">
        <v>471</v>
      </c>
      <c r="G225" s="133" t="s">
        <v>472</v>
      </c>
      <c r="H225" s="133" t="s">
        <v>2923</v>
      </c>
      <c r="I225" s="133" t="s">
        <v>2839</v>
      </c>
      <c r="J225" s="133" t="s">
        <v>2922</v>
      </c>
      <c r="K225" s="133" t="s">
        <v>2908</v>
      </c>
      <c r="L225" s="133" t="s">
        <v>2814</v>
      </c>
      <c r="M225" s="133" t="s">
        <v>2815</v>
      </c>
      <c r="N225" s="134">
        <v>4</v>
      </c>
      <c r="O225" s="87">
        <v>2305930.69</v>
      </c>
      <c r="P225" s="87">
        <v>2563965.5</v>
      </c>
      <c r="Q225" s="87">
        <v>854655.16666666674</v>
      </c>
      <c r="R225" s="87">
        <v>910794.14</v>
      </c>
      <c r="S225" s="87">
        <v>56138.973333333328</v>
      </c>
      <c r="T225" s="134">
        <v>6.5686110051012774</v>
      </c>
      <c r="U225" s="133" t="s">
        <v>2910</v>
      </c>
    </row>
    <row r="226" spans="1:21" ht="17.25" hidden="1" customHeight="1">
      <c r="A226" s="132">
        <v>44227</v>
      </c>
      <c r="B226" s="133" t="s">
        <v>2907</v>
      </c>
      <c r="C226" s="134">
        <v>4</v>
      </c>
      <c r="D226" s="133" t="s">
        <v>16</v>
      </c>
      <c r="E226" s="133" t="s">
        <v>2019</v>
      </c>
      <c r="F226" s="133" t="s">
        <v>471</v>
      </c>
      <c r="G226" s="133" t="s">
        <v>472</v>
      </c>
      <c r="H226" s="133" t="s">
        <v>2923</v>
      </c>
      <c r="I226" s="133" t="s">
        <v>2839</v>
      </c>
      <c r="J226" s="133" t="s">
        <v>2922</v>
      </c>
      <c r="K226" s="133" t="s">
        <v>2908</v>
      </c>
      <c r="L226" s="133" t="s">
        <v>2816</v>
      </c>
      <c r="M226" s="133" t="s">
        <v>2817</v>
      </c>
      <c r="N226" s="134">
        <v>4</v>
      </c>
      <c r="O226" s="87">
        <v>174094.05</v>
      </c>
      <c r="P226" s="87">
        <v>707506.95</v>
      </c>
      <c r="Q226" s="87">
        <v>235835.65</v>
      </c>
      <c r="R226" s="87">
        <v>111098.9</v>
      </c>
      <c r="S226" s="87">
        <v>-124736.75</v>
      </c>
      <c r="T226" s="134">
        <v>-52.891388558091201</v>
      </c>
      <c r="U226" s="133" t="s">
        <v>2909</v>
      </c>
    </row>
    <row r="227" spans="1:21" ht="17.25" hidden="1" customHeight="1">
      <c r="A227" s="132">
        <v>44227</v>
      </c>
      <c r="B227" s="133" t="s">
        <v>2907</v>
      </c>
      <c r="C227" s="134">
        <v>4</v>
      </c>
      <c r="D227" s="133" t="s">
        <v>16</v>
      </c>
      <c r="E227" s="133" t="s">
        <v>2019</v>
      </c>
      <c r="F227" s="133" t="s">
        <v>471</v>
      </c>
      <c r="G227" s="133" t="s">
        <v>472</v>
      </c>
      <c r="H227" s="133" t="s">
        <v>2923</v>
      </c>
      <c r="I227" s="133" t="s">
        <v>2839</v>
      </c>
      <c r="J227" s="133" t="s">
        <v>2922</v>
      </c>
      <c r="K227" s="133" t="s">
        <v>2908</v>
      </c>
      <c r="L227" s="133" t="s">
        <v>2818</v>
      </c>
      <c r="M227" s="133" t="s">
        <v>2819</v>
      </c>
      <c r="N227" s="134">
        <v>4</v>
      </c>
      <c r="O227" s="87">
        <v>2345410.64</v>
      </c>
      <c r="P227" s="87">
        <v>1730033</v>
      </c>
      <c r="Q227" s="87">
        <v>576677.66666666663</v>
      </c>
      <c r="R227" s="87">
        <v>1629676.04</v>
      </c>
      <c r="S227" s="87">
        <v>1052998.3733333333</v>
      </c>
      <c r="T227" s="134">
        <v>182.59739091682064</v>
      </c>
      <c r="U227" s="133" t="s">
        <v>2910</v>
      </c>
    </row>
    <row r="228" spans="1:21" ht="17.25" hidden="1" customHeight="1">
      <c r="A228" s="132">
        <v>44227</v>
      </c>
      <c r="B228" s="133" t="s">
        <v>2907</v>
      </c>
      <c r="C228" s="134">
        <v>4</v>
      </c>
      <c r="D228" s="133" t="s">
        <v>16</v>
      </c>
      <c r="E228" s="133" t="s">
        <v>2019</v>
      </c>
      <c r="F228" s="133" t="s">
        <v>471</v>
      </c>
      <c r="G228" s="133" t="s">
        <v>472</v>
      </c>
      <c r="H228" s="133" t="s">
        <v>2923</v>
      </c>
      <c r="I228" s="133" t="s">
        <v>2839</v>
      </c>
      <c r="J228" s="133" t="s">
        <v>2922</v>
      </c>
      <c r="K228" s="133" t="s">
        <v>2908</v>
      </c>
      <c r="L228" s="133" t="s">
        <v>2820</v>
      </c>
      <c r="M228" s="133" t="s">
        <v>2821</v>
      </c>
      <c r="N228" s="134">
        <v>4</v>
      </c>
      <c r="O228" s="87">
        <v>18773253.859999999</v>
      </c>
      <c r="P228" s="87">
        <v>30000000</v>
      </c>
      <c r="Q228" s="87">
        <v>10000000</v>
      </c>
      <c r="R228" s="87">
        <v>10648269.58</v>
      </c>
      <c r="S228" s="87">
        <v>648269.57999999996</v>
      </c>
      <c r="T228" s="134">
        <v>6.4826958000000001</v>
      </c>
      <c r="U228" s="133" t="s">
        <v>2910</v>
      </c>
    </row>
    <row r="229" spans="1:21" ht="17.25" hidden="1" customHeight="1">
      <c r="A229" s="132">
        <v>44227</v>
      </c>
      <c r="B229" s="133" t="s">
        <v>2907</v>
      </c>
      <c r="C229" s="134">
        <v>4</v>
      </c>
      <c r="D229" s="133" t="s">
        <v>16</v>
      </c>
      <c r="E229" s="133" t="s">
        <v>2019</v>
      </c>
      <c r="F229" s="133" t="s">
        <v>471</v>
      </c>
      <c r="G229" s="133" t="s">
        <v>472</v>
      </c>
      <c r="H229" s="133" t="s">
        <v>2923</v>
      </c>
      <c r="I229" s="133" t="s">
        <v>2839</v>
      </c>
      <c r="J229" s="133" t="s">
        <v>2922</v>
      </c>
      <c r="K229" s="133" t="s">
        <v>2908</v>
      </c>
      <c r="L229" s="133" t="s">
        <v>2822</v>
      </c>
      <c r="M229" s="133" t="s">
        <v>2846</v>
      </c>
      <c r="N229" s="134">
        <v>4</v>
      </c>
      <c r="O229" s="87">
        <v>4818870.5999999996</v>
      </c>
      <c r="P229" s="87">
        <v>6625973</v>
      </c>
      <c r="Q229" s="87">
        <v>2208657.6666666665</v>
      </c>
      <c r="R229" s="87">
        <v>1873629.69</v>
      </c>
      <c r="S229" s="87">
        <v>-335027.97666666668</v>
      </c>
      <c r="T229" s="134">
        <v>-15.16885037110776</v>
      </c>
      <c r="U229" s="133" t="s">
        <v>2909</v>
      </c>
    </row>
    <row r="230" spans="1:21" ht="17.25" hidden="1" customHeight="1">
      <c r="A230" s="132">
        <v>44227</v>
      </c>
      <c r="B230" s="133" t="s">
        <v>2907</v>
      </c>
      <c r="C230" s="134">
        <v>4</v>
      </c>
      <c r="D230" s="133" t="s">
        <v>16</v>
      </c>
      <c r="E230" s="133" t="s">
        <v>2019</v>
      </c>
      <c r="F230" s="133" t="s">
        <v>471</v>
      </c>
      <c r="G230" s="133" t="s">
        <v>472</v>
      </c>
      <c r="H230" s="133" t="s">
        <v>2923</v>
      </c>
      <c r="I230" s="133" t="s">
        <v>2839</v>
      </c>
      <c r="J230" s="133" t="s">
        <v>2922</v>
      </c>
      <c r="K230" s="133" t="s">
        <v>2908</v>
      </c>
      <c r="L230" s="133" t="s">
        <v>2823</v>
      </c>
      <c r="M230" s="133" t="s">
        <v>2824</v>
      </c>
      <c r="N230" s="134">
        <v>4</v>
      </c>
      <c r="O230" s="87">
        <v>8733506.2699999996</v>
      </c>
      <c r="P230" s="87">
        <v>12745040</v>
      </c>
      <c r="Q230" s="87">
        <v>4248346.666666666</v>
      </c>
      <c r="R230" s="87">
        <v>3533832.5</v>
      </c>
      <c r="S230" s="87">
        <v>-714514.16666666663</v>
      </c>
      <c r="T230" s="134">
        <v>-16.818640820272041</v>
      </c>
      <c r="U230" s="133" t="s">
        <v>2909</v>
      </c>
    </row>
    <row r="231" spans="1:21" ht="17.25" hidden="1" customHeight="1">
      <c r="A231" s="132">
        <v>44227</v>
      </c>
      <c r="B231" s="133" t="s">
        <v>2907</v>
      </c>
      <c r="C231" s="134">
        <v>4</v>
      </c>
      <c r="D231" s="133" t="s">
        <v>16</v>
      </c>
      <c r="E231" s="133" t="s">
        <v>2019</v>
      </c>
      <c r="F231" s="133" t="s">
        <v>471</v>
      </c>
      <c r="G231" s="133" t="s">
        <v>472</v>
      </c>
      <c r="H231" s="133" t="s">
        <v>2923</v>
      </c>
      <c r="I231" s="133" t="s">
        <v>2839</v>
      </c>
      <c r="J231" s="133" t="s">
        <v>2922</v>
      </c>
      <c r="K231" s="133" t="s">
        <v>2908</v>
      </c>
      <c r="L231" s="133" t="s">
        <v>2825</v>
      </c>
      <c r="M231" s="133" t="s">
        <v>2826</v>
      </c>
      <c r="N231" s="134">
        <v>4</v>
      </c>
      <c r="O231" s="87">
        <v>1272671.6000000001</v>
      </c>
      <c r="P231" s="87">
        <v>1812676.5</v>
      </c>
      <c r="Q231" s="87">
        <v>604225.5</v>
      </c>
      <c r="R231" s="87">
        <v>629736.10000000009</v>
      </c>
      <c r="S231" s="87">
        <v>25510.6</v>
      </c>
      <c r="T231" s="134">
        <v>4.2220329992693122</v>
      </c>
      <c r="U231" s="133" t="s">
        <v>2910</v>
      </c>
    </row>
    <row r="232" spans="1:21" ht="17.25" hidden="1" customHeight="1">
      <c r="A232" s="132">
        <v>44227</v>
      </c>
      <c r="B232" s="133" t="s">
        <v>2907</v>
      </c>
      <c r="C232" s="134">
        <v>4</v>
      </c>
      <c r="D232" s="133" t="s">
        <v>16</v>
      </c>
      <c r="E232" s="133" t="s">
        <v>2019</v>
      </c>
      <c r="F232" s="133" t="s">
        <v>471</v>
      </c>
      <c r="G232" s="133" t="s">
        <v>472</v>
      </c>
      <c r="H232" s="133" t="s">
        <v>2923</v>
      </c>
      <c r="I232" s="133" t="s">
        <v>2839</v>
      </c>
      <c r="J232" s="133" t="s">
        <v>2922</v>
      </c>
      <c r="K232" s="133" t="s">
        <v>2908</v>
      </c>
      <c r="L232" s="133" t="s">
        <v>2827</v>
      </c>
      <c r="M232" s="133" t="s">
        <v>2828</v>
      </c>
      <c r="N232" s="134">
        <v>4</v>
      </c>
      <c r="O232" s="87">
        <v>2245082.41</v>
      </c>
      <c r="P232" s="87">
        <v>4245721</v>
      </c>
      <c r="Q232" s="87">
        <v>1415240.3333333335</v>
      </c>
      <c r="R232" s="87">
        <v>1599819.43</v>
      </c>
      <c r="S232" s="87">
        <v>184579.09666666668</v>
      </c>
      <c r="T232" s="134">
        <v>13.042243943961461</v>
      </c>
      <c r="U232" s="133" t="s">
        <v>2910</v>
      </c>
    </row>
    <row r="233" spans="1:21" ht="17.25" hidden="1" customHeight="1">
      <c r="A233" s="132">
        <v>44227</v>
      </c>
      <c r="B233" s="133" t="s">
        <v>2907</v>
      </c>
      <c r="C233" s="134">
        <v>4</v>
      </c>
      <c r="D233" s="133" t="s">
        <v>16</v>
      </c>
      <c r="E233" s="133" t="s">
        <v>2019</v>
      </c>
      <c r="F233" s="133" t="s">
        <v>471</v>
      </c>
      <c r="G233" s="133" t="s">
        <v>472</v>
      </c>
      <c r="H233" s="133" t="s">
        <v>2923</v>
      </c>
      <c r="I233" s="133" t="s">
        <v>2839</v>
      </c>
      <c r="J233" s="133" t="s">
        <v>2922</v>
      </c>
      <c r="K233" s="133" t="s">
        <v>2908</v>
      </c>
      <c r="L233" s="133" t="s">
        <v>2829</v>
      </c>
      <c r="M233" s="133" t="s">
        <v>2830</v>
      </c>
      <c r="N233" s="134">
        <v>4</v>
      </c>
      <c r="O233" s="87">
        <v>1541086.76</v>
      </c>
      <c r="P233" s="87">
        <v>2626953</v>
      </c>
      <c r="Q233" s="87">
        <v>875651</v>
      </c>
      <c r="R233" s="87">
        <v>582428.72000000009</v>
      </c>
      <c r="S233" s="87">
        <v>-293222.28000000003</v>
      </c>
      <c r="T233" s="134">
        <v>-33.486203978525694</v>
      </c>
      <c r="U233" s="133" t="s">
        <v>2909</v>
      </c>
    </row>
    <row r="234" spans="1:21" ht="17.25" hidden="1" customHeight="1">
      <c r="A234" s="132">
        <v>44227</v>
      </c>
      <c r="B234" s="133" t="s">
        <v>2907</v>
      </c>
      <c r="C234" s="134">
        <v>4</v>
      </c>
      <c r="D234" s="133" t="s">
        <v>16</v>
      </c>
      <c r="E234" s="133" t="s">
        <v>2019</v>
      </c>
      <c r="F234" s="133" t="s">
        <v>471</v>
      </c>
      <c r="G234" s="133" t="s">
        <v>472</v>
      </c>
      <c r="H234" s="133" t="s">
        <v>2923</v>
      </c>
      <c r="I234" s="133" t="s">
        <v>2839</v>
      </c>
      <c r="J234" s="133" t="s">
        <v>2922</v>
      </c>
      <c r="K234" s="133" t="s">
        <v>2908</v>
      </c>
      <c r="L234" s="133" t="s">
        <v>2831</v>
      </c>
      <c r="M234" s="133" t="s">
        <v>2832</v>
      </c>
      <c r="N234" s="134">
        <v>4</v>
      </c>
      <c r="O234" s="87">
        <v>2152732.12</v>
      </c>
      <c r="P234" s="87">
        <v>1272520</v>
      </c>
      <c r="Q234" s="87">
        <v>424173.33333333337</v>
      </c>
      <c r="R234" s="87">
        <v>515085</v>
      </c>
      <c r="S234" s="87">
        <v>90911.666666666672</v>
      </c>
      <c r="T234" s="134">
        <v>21.432669034671363</v>
      </c>
      <c r="U234" s="133" t="s">
        <v>2910</v>
      </c>
    </row>
    <row r="235" spans="1:21" ht="17.25" hidden="1" customHeight="1">
      <c r="A235" s="132">
        <v>44227</v>
      </c>
      <c r="B235" s="133" t="s">
        <v>2907</v>
      </c>
      <c r="C235" s="134">
        <v>4</v>
      </c>
      <c r="D235" s="133" t="s">
        <v>16</v>
      </c>
      <c r="E235" s="133" t="s">
        <v>2019</v>
      </c>
      <c r="F235" s="133" t="s">
        <v>471</v>
      </c>
      <c r="G235" s="133" t="s">
        <v>472</v>
      </c>
      <c r="H235" s="133" t="s">
        <v>2923</v>
      </c>
      <c r="I235" s="133" t="s">
        <v>2839</v>
      </c>
      <c r="J235" s="133" t="s">
        <v>2922</v>
      </c>
      <c r="K235" s="133" t="s">
        <v>2908</v>
      </c>
      <c r="L235" s="133" t="s">
        <v>2833</v>
      </c>
      <c r="M235" s="133" t="s">
        <v>2834</v>
      </c>
      <c r="N235" s="134">
        <v>4</v>
      </c>
      <c r="O235" s="87">
        <v>1771390.78</v>
      </c>
      <c r="P235" s="87">
        <v>4662000</v>
      </c>
      <c r="Q235" s="87">
        <v>1554000</v>
      </c>
      <c r="R235" s="87">
        <v>818944.45999999985</v>
      </c>
      <c r="S235" s="87">
        <v>-735055.54</v>
      </c>
      <c r="T235" s="134">
        <v>-47.300871299871304</v>
      </c>
      <c r="U235" s="133" t="s">
        <v>2909</v>
      </c>
    </row>
    <row r="236" spans="1:21" ht="17.25" hidden="1" customHeight="1">
      <c r="A236" s="132">
        <v>44227</v>
      </c>
      <c r="B236" s="133" t="s">
        <v>2907</v>
      </c>
      <c r="C236" s="134">
        <v>4</v>
      </c>
      <c r="D236" s="133" t="s">
        <v>16</v>
      </c>
      <c r="E236" s="133" t="s">
        <v>2019</v>
      </c>
      <c r="F236" s="133" t="s">
        <v>471</v>
      </c>
      <c r="G236" s="133" t="s">
        <v>472</v>
      </c>
      <c r="H236" s="133" t="s">
        <v>2923</v>
      </c>
      <c r="I236" s="133" t="s">
        <v>2839</v>
      </c>
      <c r="J236" s="133" t="s">
        <v>2922</v>
      </c>
      <c r="K236" s="133" t="s">
        <v>2908</v>
      </c>
      <c r="L236" s="133" t="s">
        <v>2835</v>
      </c>
      <c r="M236" s="133" t="s">
        <v>2836</v>
      </c>
      <c r="N236" s="134">
        <v>4</v>
      </c>
      <c r="O236" s="87">
        <v>24317.07</v>
      </c>
      <c r="P236" s="87">
        <v>150000</v>
      </c>
      <c r="Q236" s="87">
        <v>50000</v>
      </c>
      <c r="R236" s="87">
        <v>39518.1</v>
      </c>
      <c r="S236" s="87">
        <v>-10481.9</v>
      </c>
      <c r="T236" s="134">
        <v>-20.963799999999999</v>
      </c>
      <c r="U236" s="133" t="s">
        <v>2909</v>
      </c>
    </row>
    <row r="237" spans="1:21" ht="17.25" hidden="1" customHeight="1">
      <c r="A237" s="132">
        <v>44227</v>
      </c>
      <c r="B237" s="133" t="s">
        <v>2907</v>
      </c>
      <c r="C237" s="134">
        <v>4</v>
      </c>
      <c r="D237" s="133" t="s">
        <v>16</v>
      </c>
      <c r="E237" s="133" t="s">
        <v>2019</v>
      </c>
      <c r="F237" s="133" t="s">
        <v>471</v>
      </c>
      <c r="G237" s="133" t="s">
        <v>472</v>
      </c>
      <c r="H237" s="133" t="s">
        <v>2923</v>
      </c>
      <c r="I237" s="133" t="s">
        <v>2839</v>
      </c>
      <c r="J237" s="133" t="s">
        <v>2922</v>
      </c>
      <c r="K237" s="133" t="s">
        <v>2908</v>
      </c>
      <c r="L237" s="133" t="s">
        <v>2837</v>
      </c>
      <c r="M237" s="133" t="s">
        <v>2838</v>
      </c>
      <c r="N237" s="134">
        <v>4</v>
      </c>
      <c r="O237" s="87">
        <v>4822466.3899999997</v>
      </c>
      <c r="P237" s="87">
        <v>6290454.9000000004</v>
      </c>
      <c r="Q237" s="87">
        <v>2096818.3</v>
      </c>
      <c r="R237" s="87">
        <v>1953777.6</v>
      </c>
      <c r="S237" s="87">
        <v>-143040.70000000001</v>
      </c>
      <c r="T237" s="134">
        <v>-6.8217975777872599</v>
      </c>
      <c r="U237" s="133" t="s">
        <v>2909</v>
      </c>
    </row>
    <row r="238" spans="1:21" ht="17.25" hidden="1" customHeight="1">
      <c r="A238" s="132">
        <v>44227</v>
      </c>
      <c r="B238" s="133" t="s">
        <v>2907</v>
      </c>
      <c r="C238" s="134">
        <v>4</v>
      </c>
      <c r="D238" s="133" t="s">
        <v>16</v>
      </c>
      <c r="E238" s="133" t="s">
        <v>2019</v>
      </c>
      <c r="F238" s="133" t="s">
        <v>471</v>
      </c>
      <c r="G238" s="133" t="s">
        <v>472</v>
      </c>
      <c r="H238" s="133" t="s">
        <v>2923</v>
      </c>
      <c r="I238" s="133" t="s">
        <v>2839</v>
      </c>
      <c r="J238" s="133" t="s">
        <v>2922</v>
      </c>
      <c r="K238" s="133" t="s">
        <v>2908</v>
      </c>
      <c r="L238" s="133" t="s">
        <v>2872</v>
      </c>
      <c r="M238" s="133" t="s">
        <v>2873</v>
      </c>
      <c r="N238" s="134">
        <v>4</v>
      </c>
      <c r="O238" s="87">
        <v>0</v>
      </c>
      <c r="P238" s="88"/>
      <c r="Q238" s="88"/>
      <c r="R238" s="87">
        <v>0</v>
      </c>
      <c r="S238" s="88"/>
      <c r="T238" s="135"/>
      <c r="U238" s="133" t="s">
        <v>2916</v>
      </c>
    </row>
    <row r="239" spans="1:21" ht="17.25" hidden="1" customHeight="1">
      <c r="A239" s="132">
        <v>44227</v>
      </c>
      <c r="B239" s="133" t="s">
        <v>2907</v>
      </c>
      <c r="C239" s="134">
        <v>4</v>
      </c>
      <c r="D239" s="133" t="s">
        <v>16</v>
      </c>
      <c r="E239" s="133" t="s">
        <v>2019</v>
      </c>
      <c r="F239" s="133" t="s">
        <v>471</v>
      </c>
      <c r="G239" s="133" t="s">
        <v>472</v>
      </c>
      <c r="H239" s="133" t="s">
        <v>2924</v>
      </c>
      <c r="I239" s="133" t="s">
        <v>2911</v>
      </c>
      <c r="J239" s="133" t="s">
        <v>2923</v>
      </c>
      <c r="K239" s="133" t="s">
        <v>1944</v>
      </c>
      <c r="L239" s="133" t="s">
        <v>2852</v>
      </c>
      <c r="M239" s="133" t="s">
        <v>2912</v>
      </c>
      <c r="N239" s="134">
        <v>4</v>
      </c>
      <c r="O239" s="87">
        <v>8394598.0399999991</v>
      </c>
      <c r="P239" s="87">
        <v>8394598.0399999991</v>
      </c>
      <c r="Q239" s="87">
        <v>2798199.3466666667</v>
      </c>
      <c r="R239" s="87">
        <v>11538941.729999995</v>
      </c>
      <c r="S239" s="87">
        <v>8740742.3833333328</v>
      </c>
      <c r="T239" s="134">
        <v>312.37025316819097</v>
      </c>
      <c r="U239" s="133" t="s">
        <v>2909</v>
      </c>
    </row>
    <row r="240" spans="1:21" ht="17.25" hidden="1" customHeight="1">
      <c r="A240" s="132">
        <v>44227</v>
      </c>
      <c r="B240" s="133" t="s">
        <v>2907</v>
      </c>
      <c r="C240" s="134">
        <v>4</v>
      </c>
      <c r="D240" s="133" t="s">
        <v>16</v>
      </c>
      <c r="E240" s="133" t="s">
        <v>2019</v>
      </c>
      <c r="F240" s="133" t="s">
        <v>471</v>
      </c>
      <c r="G240" s="133" t="s">
        <v>472</v>
      </c>
      <c r="H240" s="133" t="s">
        <v>2925</v>
      </c>
      <c r="I240" s="133" t="s">
        <v>2913</v>
      </c>
      <c r="J240" s="133" t="s">
        <v>2926</v>
      </c>
      <c r="K240" s="133" t="s">
        <v>1944</v>
      </c>
      <c r="L240" s="133" t="s">
        <v>2853</v>
      </c>
      <c r="M240" s="133" t="s">
        <v>2914</v>
      </c>
      <c r="N240" s="134">
        <v>4</v>
      </c>
      <c r="O240" s="87">
        <v>23159578.579999998</v>
      </c>
      <c r="P240" s="87">
        <v>23159578.579999998</v>
      </c>
      <c r="Q240" s="87">
        <v>7719859.5266666673</v>
      </c>
      <c r="R240" s="87">
        <v>26399273.870000001</v>
      </c>
      <c r="S240" s="87">
        <v>18679414.343333334</v>
      </c>
      <c r="T240" s="134">
        <v>241.96572850592861</v>
      </c>
      <c r="U240" s="133" t="s">
        <v>2909</v>
      </c>
    </row>
    <row r="241" spans="1:21" ht="17.25" hidden="1" customHeight="1">
      <c r="A241" s="132">
        <v>44227</v>
      </c>
      <c r="B241" s="133" t="s">
        <v>2907</v>
      </c>
      <c r="C241" s="134">
        <v>4</v>
      </c>
      <c r="D241" s="133" t="s">
        <v>16</v>
      </c>
      <c r="E241" s="133" t="s">
        <v>2019</v>
      </c>
      <c r="F241" s="133" t="s">
        <v>471</v>
      </c>
      <c r="G241" s="133" t="s">
        <v>472</v>
      </c>
      <c r="H241" s="133" t="s">
        <v>2925</v>
      </c>
      <c r="I241" s="133" t="s">
        <v>2913</v>
      </c>
      <c r="J241" s="133" t="s">
        <v>2926</v>
      </c>
      <c r="K241" s="133" t="s">
        <v>1944</v>
      </c>
      <c r="L241" s="133" t="s">
        <v>2854</v>
      </c>
      <c r="M241" s="133" t="s">
        <v>2915</v>
      </c>
      <c r="N241" s="134">
        <v>4</v>
      </c>
      <c r="O241" s="87">
        <v>28768839.829999998</v>
      </c>
      <c r="P241" s="87">
        <v>-28768839.829999998</v>
      </c>
      <c r="Q241" s="87">
        <v>-9589613.2766666673</v>
      </c>
      <c r="R241" s="87">
        <v>-30102912.420000002</v>
      </c>
      <c r="S241" s="87">
        <v>-20513299.143333334</v>
      </c>
      <c r="T241" s="134">
        <v>213.91164118417632</v>
      </c>
      <c r="U241" s="133" t="s">
        <v>2909</v>
      </c>
    </row>
    <row r="242" spans="1:21" ht="17.25" hidden="1" customHeight="1">
      <c r="A242" s="132">
        <v>44227</v>
      </c>
      <c r="B242" s="133" t="s">
        <v>2907</v>
      </c>
      <c r="C242" s="134">
        <v>4</v>
      </c>
      <c r="D242" s="133" t="s">
        <v>16</v>
      </c>
      <c r="E242" s="133" t="s">
        <v>2019</v>
      </c>
      <c r="F242" s="133" t="s">
        <v>473</v>
      </c>
      <c r="G242" s="133" t="s">
        <v>474</v>
      </c>
      <c r="H242" s="133" t="s">
        <v>2922</v>
      </c>
      <c r="I242" s="133" t="s">
        <v>2811</v>
      </c>
      <c r="J242" s="133" t="s">
        <v>2922</v>
      </c>
      <c r="K242" s="133" t="s">
        <v>2908</v>
      </c>
      <c r="L242" s="133" t="s">
        <v>2790</v>
      </c>
      <c r="M242" s="133" t="s">
        <v>2791</v>
      </c>
      <c r="N242" s="134">
        <v>4</v>
      </c>
      <c r="O242" s="87">
        <v>25271809.829999998</v>
      </c>
      <c r="P242" s="87">
        <v>39785634.640000001</v>
      </c>
      <c r="Q242" s="87">
        <v>13261878.213333333</v>
      </c>
      <c r="R242" s="87">
        <v>16521326.41</v>
      </c>
      <c r="S242" s="87">
        <v>3259448.1966666663</v>
      </c>
      <c r="T242" s="134">
        <v>24.577575998169372</v>
      </c>
      <c r="U242" s="133" t="s">
        <v>2909</v>
      </c>
    </row>
    <row r="243" spans="1:21" ht="17.25" hidden="1" customHeight="1">
      <c r="A243" s="132">
        <v>44227</v>
      </c>
      <c r="B243" s="133" t="s">
        <v>2907</v>
      </c>
      <c r="C243" s="134">
        <v>4</v>
      </c>
      <c r="D243" s="133" t="s">
        <v>16</v>
      </c>
      <c r="E243" s="133" t="s">
        <v>2019</v>
      </c>
      <c r="F243" s="133" t="s">
        <v>473</v>
      </c>
      <c r="G243" s="133" t="s">
        <v>474</v>
      </c>
      <c r="H243" s="133" t="s">
        <v>2922</v>
      </c>
      <c r="I243" s="133" t="s">
        <v>2811</v>
      </c>
      <c r="J243" s="133" t="s">
        <v>2922</v>
      </c>
      <c r="K243" s="133" t="s">
        <v>2908</v>
      </c>
      <c r="L243" s="133" t="s">
        <v>2792</v>
      </c>
      <c r="M243" s="133" t="s">
        <v>2793</v>
      </c>
      <c r="N243" s="134">
        <v>4</v>
      </c>
      <c r="O243" s="87">
        <v>65943.67</v>
      </c>
      <c r="P243" s="87">
        <v>130000</v>
      </c>
      <c r="Q243" s="87">
        <v>43333.333333333328</v>
      </c>
      <c r="R243" s="87">
        <v>29000</v>
      </c>
      <c r="S243" s="87">
        <v>-14333.333333333334</v>
      </c>
      <c r="T243" s="134">
        <v>-33.076923076923073</v>
      </c>
      <c r="U243" s="133" t="s">
        <v>2910</v>
      </c>
    </row>
    <row r="244" spans="1:21" ht="17.25" hidden="1" customHeight="1">
      <c r="A244" s="132">
        <v>44227</v>
      </c>
      <c r="B244" s="133" t="s">
        <v>2907</v>
      </c>
      <c r="C244" s="134">
        <v>4</v>
      </c>
      <c r="D244" s="133" t="s">
        <v>16</v>
      </c>
      <c r="E244" s="133" t="s">
        <v>2019</v>
      </c>
      <c r="F244" s="133" t="s">
        <v>473</v>
      </c>
      <c r="G244" s="133" t="s">
        <v>474</v>
      </c>
      <c r="H244" s="133" t="s">
        <v>2922</v>
      </c>
      <c r="I244" s="133" t="s">
        <v>2811</v>
      </c>
      <c r="J244" s="133" t="s">
        <v>2922</v>
      </c>
      <c r="K244" s="133" t="s">
        <v>2908</v>
      </c>
      <c r="L244" s="133" t="s">
        <v>2794</v>
      </c>
      <c r="M244" s="133" t="s">
        <v>2795</v>
      </c>
      <c r="N244" s="134">
        <v>4</v>
      </c>
      <c r="O244" s="87">
        <v>60945.51</v>
      </c>
      <c r="P244" s="87">
        <v>150000</v>
      </c>
      <c r="Q244" s="87">
        <v>50000</v>
      </c>
      <c r="R244" s="87">
        <v>7155.25</v>
      </c>
      <c r="S244" s="87">
        <v>-42844.75</v>
      </c>
      <c r="T244" s="134">
        <v>-85.689499999999995</v>
      </c>
      <c r="U244" s="133" t="s">
        <v>2910</v>
      </c>
    </row>
    <row r="245" spans="1:21" ht="17.25" hidden="1" customHeight="1">
      <c r="A245" s="132">
        <v>44227</v>
      </c>
      <c r="B245" s="133" t="s">
        <v>2907</v>
      </c>
      <c r="C245" s="134">
        <v>4</v>
      </c>
      <c r="D245" s="133" t="s">
        <v>16</v>
      </c>
      <c r="E245" s="133" t="s">
        <v>2019</v>
      </c>
      <c r="F245" s="133" t="s">
        <v>473</v>
      </c>
      <c r="G245" s="133" t="s">
        <v>474</v>
      </c>
      <c r="H245" s="133" t="s">
        <v>2922</v>
      </c>
      <c r="I245" s="133" t="s">
        <v>2811</v>
      </c>
      <c r="J245" s="133" t="s">
        <v>2922</v>
      </c>
      <c r="K245" s="133" t="s">
        <v>2908</v>
      </c>
      <c r="L245" s="133" t="s">
        <v>2865</v>
      </c>
      <c r="M245" s="133" t="s">
        <v>2796</v>
      </c>
      <c r="N245" s="134">
        <v>4</v>
      </c>
      <c r="O245" s="87">
        <v>478653.53</v>
      </c>
      <c r="P245" s="87">
        <v>1165932</v>
      </c>
      <c r="Q245" s="87">
        <v>388644</v>
      </c>
      <c r="R245" s="87">
        <v>240925.1</v>
      </c>
      <c r="S245" s="87">
        <v>-147718.9</v>
      </c>
      <c r="T245" s="134">
        <v>-38.008794680993404</v>
      </c>
      <c r="U245" s="133" t="s">
        <v>2910</v>
      </c>
    </row>
    <row r="246" spans="1:21" ht="17.25" hidden="1" customHeight="1">
      <c r="A246" s="132">
        <v>44227</v>
      </c>
      <c r="B246" s="133" t="s">
        <v>2907</v>
      </c>
      <c r="C246" s="134">
        <v>4</v>
      </c>
      <c r="D246" s="133" t="s">
        <v>16</v>
      </c>
      <c r="E246" s="133" t="s">
        <v>2019</v>
      </c>
      <c r="F246" s="133" t="s">
        <v>473</v>
      </c>
      <c r="G246" s="133" t="s">
        <v>474</v>
      </c>
      <c r="H246" s="133" t="s">
        <v>2922</v>
      </c>
      <c r="I246" s="133" t="s">
        <v>2811</v>
      </c>
      <c r="J246" s="133" t="s">
        <v>2922</v>
      </c>
      <c r="K246" s="133" t="s">
        <v>2908</v>
      </c>
      <c r="L246" s="133" t="s">
        <v>2797</v>
      </c>
      <c r="M246" s="133" t="s">
        <v>2798</v>
      </c>
      <c r="N246" s="134">
        <v>4</v>
      </c>
      <c r="O246" s="87">
        <v>3370664.75</v>
      </c>
      <c r="P246" s="87">
        <v>6479000</v>
      </c>
      <c r="Q246" s="87">
        <v>2159666.6666666665</v>
      </c>
      <c r="R246" s="87">
        <v>1857685.45</v>
      </c>
      <c r="S246" s="87">
        <v>-301981.21666666667</v>
      </c>
      <c r="T246" s="134">
        <v>-13.982769717549004</v>
      </c>
      <c r="U246" s="133" t="s">
        <v>2910</v>
      </c>
    </row>
    <row r="247" spans="1:21" ht="17.25" hidden="1" customHeight="1">
      <c r="A247" s="132">
        <v>44227</v>
      </c>
      <c r="B247" s="133" t="s">
        <v>2907</v>
      </c>
      <c r="C247" s="134">
        <v>4</v>
      </c>
      <c r="D247" s="133" t="s">
        <v>16</v>
      </c>
      <c r="E247" s="133" t="s">
        <v>2019</v>
      </c>
      <c r="F247" s="133" t="s">
        <v>473</v>
      </c>
      <c r="G247" s="133" t="s">
        <v>474</v>
      </c>
      <c r="H247" s="133" t="s">
        <v>2922</v>
      </c>
      <c r="I247" s="133" t="s">
        <v>2811</v>
      </c>
      <c r="J247" s="133" t="s">
        <v>2922</v>
      </c>
      <c r="K247" s="133" t="s">
        <v>2908</v>
      </c>
      <c r="L247" s="133" t="s">
        <v>2799</v>
      </c>
      <c r="M247" s="133" t="s">
        <v>2800</v>
      </c>
      <c r="N247" s="134">
        <v>4</v>
      </c>
      <c r="O247" s="87">
        <v>815056.32</v>
      </c>
      <c r="P247" s="87">
        <v>1612462.55</v>
      </c>
      <c r="Q247" s="87">
        <v>537487.51666666672</v>
      </c>
      <c r="R247" s="87">
        <v>652103.8600000001</v>
      </c>
      <c r="S247" s="87">
        <v>114616.34333333335</v>
      </c>
      <c r="T247" s="134">
        <v>21.324466109305916</v>
      </c>
      <c r="U247" s="133" t="s">
        <v>2909</v>
      </c>
    </row>
    <row r="248" spans="1:21" ht="17.25" hidden="1" customHeight="1">
      <c r="A248" s="132">
        <v>44227</v>
      </c>
      <c r="B248" s="133" t="s">
        <v>2907</v>
      </c>
      <c r="C248" s="134">
        <v>4</v>
      </c>
      <c r="D248" s="133" t="s">
        <v>16</v>
      </c>
      <c r="E248" s="133" t="s">
        <v>2019</v>
      </c>
      <c r="F248" s="133" t="s">
        <v>473</v>
      </c>
      <c r="G248" s="133" t="s">
        <v>474</v>
      </c>
      <c r="H248" s="133" t="s">
        <v>2922</v>
      </c>
      <c r="I248" s="133" t="s">
        <v>2811</v>
      </c>
      <c r="J248" s="133" t="s">
        <v>2922</v>
      </c>
      <c r="K248" s="133" t="s">
        <v>2908</v>
      </c>
      <c r="L248" s="133" t="s">
        <v>2801</v>
      </c>
      <c r="M248" s="133" t="s">
        <v>2802</v>
      </c>
      <c r="N248" s="134">
        <v>4</v>
      </c>
      <c r="O248" s="87">
        <v>69210.600000000006</v>
      </c>
      <c r="P248" s="87">
        <v>141336</v>
      </c>
      <c r="Q248" s="87">
        <v>47112</v>
      </c>
      <c r="R248" s="87">
        <v>23355.75</v>
      </c>
      <c r="S248" s="87">
        <v>-23756.25</v>
      </c>
      <c r="T248" s="134">
        <v>-50.42505094243505</v>
      </c>
      <c r="U248" s="133" t="s">
        <v>2910</v>
      </c>
    </row>
    <row r="249" spans="1:21" ht="17.25" hidden="1" customHeight="1">
      <c r="A249" s="132">
        <v>44227</v>
      </c>
      <c r="B249" s="133" t="s">
        <v>2907</v>
      </c>
      <c r="C249" s="134">
        <v>4</v>
      </c>
      <c r="D249" s="133" t="s">
        <v>16</v>
      </c>
      <c r="E249" s="133" t="s">
        <v>2019</v>
      </c>
      <c r="F249" s="133" t="s">
        <v>473</v>
      </c>
      <c r="G249" s="133" t="s">
        <v>474</v>
      </c>
      <c r="H249" s="133" t="s">
        <v>2922</v>
      </c>
      <c r="I249" s="133" t="s">
        <v>2811</v>
      </c>
      <c r="J249" s="133" t="s">
        <v>2922</v>
      </c>
      <c r="K249" s="133" t="s">
        <v>2908</v>
      </c>
      <c r="L249" s="133" t="s">
        <v>2803</v>
      </c>
      <c r="M249" s="133" t="s">
        <v>2804</v>
      </c>
      <c r="N249" s="134">
        <v>4</v>
      </c>
      <c r="O249" s="87">
        <v>2257262.15</v>
      </c>
      <c r="P249" s="87">
        <v>4408000</v>
      </c>
      <c r="Q249" s="87">
        <v>1469333.3333333335</v>
      </c>
      <c r="R249" s="87">
        <v>1062183.82</v>
      </c>
      <c r="S249" s="87">
        <v>-407149.51333333331</v>
      </c>
      <c r="T249" s="134">
        <v>-27.709812613430127</v>
      </c>
      <c r="U249" s="133" t="s">
        <v>2910</v>
      </c>
    </row>
    <row r="250" spans="1:21" ht="17.25" hidden="1" customHeight="1">
      <c r="A250" s="132">
        <v>44227</v>
      </c>
      <c r="B250" s="133" t="s">
        <v>2907</v>
      </c>
      <c r="C250" s="134">
        <v>4</v>
      </c>
      <c r="D250" s="133" t="s">
        <v>16</v>
      </c>
      <c r="E250" s="133" t="s">
        <v>2019</v>
      </c>
      <c r="F250" s="133" t="s">
        <v>473</v>
      </c>
      <c r="G250" s="133" t="s">
        <v>474</v>
      </c>
      <c r="H250" s="133" t="s">
        <v>2922</v>
      </c>
      <c r="I250" s="133" t="s">
        <v>2811</v>
      </c>
      <c r="J250" s="133" t="s">
        <v>2922</v>
      </c>
      <c r="K250" s="133" t="s">
        <v>2908</v>
      </c>
      <c r="L250" s="133" t="s">
        <v>2805</v>
      </c>
      <c r="M250" s="133" t="s">
        <v>2806</v>
      </c>
      <c r="N250" s="134">
        <v>4</v>
      </c>
      <c r="O250" s="87">
        <v>17443327.969999999</v>
      </c>
      <c r="P250" s="87">
        <v>35733025.32</v>
      </c>
      <c r="Q250" s="87">
        <v>11911008.439999999</v>
      </c>
      <c r="R250" s="87">
        <v>11282850</v>
      </c>
      <c r="S250" s="87">
        <v>-628158.43999999994</v>
      </c>
      <c r="T250" s="134">
        <v>-5.2737637049310999</v>
      </c>
      <c r="U250" s="133" t="s">
        <v>2910</v>
      </c>
    </row>
    <row r="251" spans="1:21" ht="17.25" hidden="1" customHeight="1">
      <c r="A251" s="132">
        <v>44227</v>
      </c>
      <c r="B251" s="133" t="s">
        <v>2907</v>
      </c>
      <c r="C251" s="134">
        <v>4</v>
      </c>
      <c r="D251" s="133" t="s">
        <v>16</v>
      </c>
      <c r="E251" s="133" t="s">
        <v>2019</v>
      </c>
      <c r="F251" s="133" t="s">
        <v>473</v>
      </c>
      <c r="G251" s="133" t="s">
        <v>474</v>
      </c>
      <c r="H251" s="133" t="s">
        <v>2922</v>
      </c>
      <c r="I251" s="133" t="s">
        <v>2811</v>
      </c>
      <c r="J251" s="133" t="s">
        <v>2922</v>
      </c>
      <c r="K251" s="133" t="s">
        <v>2908</v>
      </c>
      <c r="L251" s="133" t="s">
        <v>2807</v>
      </c>
      <c r="M251" s="133" t="s">
        <v>2808</v>
      </c>
      <c r="N251" s="134">
        <v>4</v>
      </c>
      <c r="O251" s="87">
        <v>4280800.92</v>
      </c>
      <c r="P251" s="87">
        <v>8494350</v>
      </c>
      <c r="Q251" s="87">
        <v>2831450</v>
      </c>
      <c r="R251" s="87">
        <v>1559929.5499999998</v>
      </c>
      <c r="S251" s="87">
        <v>-1271520.45</v>
      </c>
      <c r="T251" s="134">
        <v>-44.907042328135759</v>
      </c>
      <c r="U251" s="133" t="s">
        <v>2910</v>
      </c>
    </row>
    <row r="252" spans="1:21" ht="17.25" hidden="1" customHeight="1">
      <c r="A252" s="132">
        <v>44227</v>
      </c>
      <c r="B252" s="133" t="s">
        <v>2907</v>
      </c>
      <c r="C252" s="134">
        <v>4</v>
      </c>
      <c r="D252" s="133" t="s">
        <v>16</v>
      </c>
      <c r="E252" s="133" t="s">
        <v>2019</v>
      </c>
      <c r="F252" s="133" t="s">
        <v>473</v>
      </c>
      <c r="G252" s="133" t="s">
        <v>474</v>
      </c>
      <c r="H252" s="133" t="s">
        <v>2922</v>
      </c>
      <c r="I252" s="133" t="s">
        <v>2811</v>
      </c>
      <c r="J252" s="133" t="s">
        <v>2922</v>
      </c>
      <c r="K252" s="133" t="s">
        <v>2908</v>
      </c>
      <c r="L252" s="133" t="s">
        <v>2870</v>
      </c>
      <c r="M252" s="133" t="s">
        <v>2871</v>
      </c>
      <c r="N252" s="134">
        <v>4</v>
      </c>
      <c r="O252" s="87">
        <v>0</v>
      </c>
      <c r="P252" s="88"/>
      <c r="Q252" s="88"/>
      <c r="R252" s="87">
        <v>0</v>
      </c>
      <c r="S252" s="88"/>
      <c r="T252" s="135"/>
      <c r="U252" s="133" t="s">
        <v>2916</v>
      </c>
    </row>
    <row r="253" spans="1:21" ht="17.25" hidden="1" customHeight="1">
      <c r="A253" s="132">
        <v>44227</v>
      </c>
      <c r="B253" s="133" t="s">
        <v>2907</v>
      </c>
      <c r="C253" s="134">
        <v>4</v>
      </c>
      <c r="D253" s="133" t="s">
        <v>16</v>
      </c>
      <c r="E253" s="133" t="s">
        <v>2019</v>
      </c>
      <c r="F253" s="133" t="s">
        <v>473</v>
      </c>
      <c r="G253" s="133" t="s">
        <v>474</v>
      </c>
      <c r="H253" s="133" t="s">
        <v>2922</v>
      </c>
      <c r="I253" s="133" t="s">
        <v>2811</v>
      </c>
      <c r="J253" s="133" t="s">
        <v>2922</v>
      </c>
      <c r="K253" s="133" t="s">
        <v>2908</v>
      </c>
      <c r="L253" s="133" t="s">
        <v>2809</v>
      </c>
      <c r="M253" s="133" t="s">
        <v>2810</v>
      </c>
      <c r="N253" s="134">
        <v>4</v>
      </c>
      <c r="O253" s="87">
        <v>825041.73</v>
      </c>
      <c r="P253" s="87">
        <v>1332944.9099999999</v>
      </c>
      <c r="Q253" s="87">
        <v>444314.97</v>
      </c>
      <c r="R253" s="87">
        <v>1401544.91</v>
      </c>
      <c r="S253" s="87">
        <v>957229.94</v>
      </c>
      <c r="T253" s="134">
        <v>215.43949779589914</v>
      </c>
      <c r="U253" s="133" t="s">
        <v>2909</v>
      </c>
    </row>
    <row r="254" spans="1:21" ht="17.25" hidden="1" customHeight="1">
      <c r="A254" s="132">
        <v>44227</v>
      </c>
      <c r="B254" s="133" t="s">
        <v>2907</v>
      </c>
      <c r="C254" s="134">
        <v>4</v>
      </c>
      <c r="D254" s="133" t="s">
        <v>16</v>
      </c>
      <c r="E254" s="133" t="s">
        <v>2019</v>
      </c>
      <c r="F254" s="133" t="s">
        <v>473</v>
      </c>
      <c r="G254" s="133" t="s">
        <v>474</v>
      </c>
      <c r="H254" s="133" t="s">
        <v>2923</v>
      </c>
      <c r="I254" s="133" t="s">
        <v>2839</v>
      </c>
      <c r="J254" s="133" t="s">
        <v>2922</v>
      </c>
      <c r="K254" s="133" t="s">
        <v>2908</v>
      </c>
      <c r="L254" s="133" t="s">
        <v>2812</v>
      </c>
      <c r="M254" s="133" t="s">
        <v>2813</v>
      </c>
      <c r="N254" s="134">
        <v>4</v>
      </c>
      <c r="O254" s="87">
        <v>5638451.5999999996</v>
      </c>
      <c r="P254" s="87">
        <v>7919682.9699999997</v>
      </c>
      <c r="Q254" s="87">
        <v>2639894.3233333332</v>
      </c>
      <c r="R254" s="87">
        <v>1921788.02</v>
      </c>
      <c r="S254" s="87">
        <v>-718106.30333333334</v>
      </c>
      <c r="T254" s="134">
        <v>-27.20208521175185</v>
      </c>
      <c r="U254" s="133" t="s">
        <v>2909</v>
      </c>
    </row>
    <row r="255" spans="1:21" ht="17.25" hidden="1" customHeight="1">
      <c r="A255" s="132">
        <v>44227</v>
      </c>
      <c r="B255" s="133" t="s">
        <v>2907</v>
      </c>
      <c r="C255" s="134">
        <v>4</v>
      </c>
      <c r="D255" s="133" t="s">
        <v>16</v>
      </c>
      <c r="E255" s="133" t="s">
        <v>2019</v>
      </c>
      <c r="F255" s="133" t="s">
        <v>473</v>
      </c>
      <c r="G255" s="133" t="s">
        <v>474</v>
      </c>
      <c r="H255" s="133" t="s">
        <v>2923</v>
      </c>
      <c r="I255" s="133" t="s">
        <v>2839</v>
      </c>
      <c r="J255" s="133" t="s">
        <v>2922</v>
      </c>
      <c r="K255" s="133" t="s">
        <v>2908</v>
      </c>
      <c r="L255" s="133" t="s">
        <v>2814</v>
      </c>
      <c r="M255" s="133" t="s">
        <v>2815</v>
      </c>
      <c r="N255" s="134">
        <v>4</v>
      </c>
      <c r="O255" s="87">
        <v>769806.97</v>
      </c>
      <c r="P255" s="87">
        <v>1713817.16</v>
      </c>
      <c r="Q255" s="87">
        <v>571272.38666666672</v>
      </c>
      <c r="R255" s="87">
        <v>493029.5</v>
      </c>
      <c r="S255" s="87">
        <v>-78242.886666666673</v>
      </c>
      <c r="T255" s="134">
        <v>-13.69624867100759</v>
      </c>
      <c r="U255" s="133" t="s">
        <v>2909</v>
      </c>
    </row>
    <row r="256" spans="1:21" ht="17.25" hidden="1" customHeight="1">
      <c r="A256" s="132">
        <v>44227</v>
      </c>
      <c r="B256" s="133" t="s">
        <v>2907</v>
      </c>
      <c r="C256" s="134">
        <v>4</v>
      </c>
      <c r="D256" s="133" t="s">
        <v>16</v>
      </c>
      <c r="E256" s="133" t="s">
        <v>2019</v>
      </c>
      <c r="F256" s="133" t="s">
        <v>473</v>
      </c>
      <c r="G256" s="133" t="s">
        <v>474</v>
      </c>
      <c r="H256" s="133" t="s">
        <v>2923</v>
      </c>
      <c r="I256" s="133" t="s">
        <v>2839</v>
      </c>
      <c r="J256" s="133" t="s">
        <v>2922</v>
      </c>
      <c r="K256" s="133" t="s">
        <v>2908</v>
      </c>
      <c r="L256" s="133" t="s">
        <v>2816</v>
      </c>
      <c r="M256" s="133" t="s">
        <v>2817</v>
      </c>
      <c r="N256" s="134">
        <v>4</v>
      </c>
      <c r="O256" s="87">
        <v>126937.17</v>
      </c>
      <c r="P256" s="87">
        <v>416992.64</v>
      </c>
      <c r="Q256" s="87">
        <v>138997.54666666669</v>
      </c>
      <c r="R256" s="87">
        <v>75199.88</v>
      </c>
      <c r="S256" s="87">
        <v>-63797.666666666664</v>
      </c>
      <c r="T256" s="134">
        <v>-45.898412019933971</v>
      </c>
      <c r="U256" s="133" t="s">
        <v>2909</v>
      </c>
    </row>
    <row r="257" spans="1:21" ht="17.25" hidden="1" customHeight="1">
      <c r="A257" s="132">
        <v>44227</v>
      </c>
      <c r="B257" s="133" t="s">
        <v>2907</v>
      </c>
      <c r="C257" s="134">
        <v>4</v>
      </c>
      <c r="D257" s="133" t="s">
        <v>16</v>
      </c>
      <c r="E257" s="133" t="s">
        <v>2019</v>
      </c>
      <c r="F257" s="133" t="s">
        <v>473</v>
      </c>
      <c r="G257" s="133" t="s">
        <v>474</v>
      </c>
      <c r="H257" s="133" t="s">
        <v>2923</v>
      </c>
      <c r="I257" s="133" t="s">
        <v>2839</v>
      </c>
      <c r="J257" s="133" t="s">
        <v>2922</v>
      </c>
      <c r="K257" s="133" t="s">
        <v>2908</v>
      </c>
      <c r="L257" s="133" t="s">
        <v>2818</v>
      </c>
      <c r="M257" s="133" t="s">
        <v>2819</v>
      </c>
      <c r="N257" s="134">
        <v>4</v>
      </c>
      <c r="O257" s="87">
        <v>2313956.06</v>
      </c>
      <c r="P257" s="87">
        <v>3927524</v>
      </c>
      <c r="Q257" s="87">
        <v>1309174.6666666667</v>
      </c>
      <c r="R257" s="87">
        <v>1403417.04</v>
      </c>
      <c r="S257" s="87">
        <v>94242.373333333337</v>
      </c>
      <c r="T257" s="134">
        <v>7.1986096074778922</v>
      </c>
      <c r="U257" s="133" t="s">
        <v>2910</v>
      </c>
    </row>
    <row r="258" spans="1:21" ht="17.25" hidden="1" customHeight="1">
      <c r="A258" s="132">
        <v>44227</v>
      </c>
      <c r="B258" s="133" t="s">
        <v>2907</v>
      </c>
      <c r="C258" s="134">
        <v>4</v>
      </c>
      <c r="D258" s="133" t="s">
        <v>16</v>
      </c>
      <c r="E258" s="133" t="s">
        <v>2019</v>
      </c>
      <c r="F258" s="133" t="s">
        <v>473</v>
      </c>
      <c r="G258" s="133" t="s">
        <v>474</v>
      </c>
      <c r="H258" s="133" t="s">
        <v>2923</v>
      </c>
      <c r="I258" s="133" t="s">
        <v>2839</v>
      </c>
      <c r="J258" s="133" t="s">
        <v>2922</v>
      </c>
      <c r="K258" s="133" t="s">
        <v>2908</v>
      </c>
      <c r="L258" s="133" t="s">
        <v>2820</v>
      </c>
      <c r="M258" s="133" t="s">
        <v>2821</v>
      </c>
      <c r="N258" s="134">
        <v>4</v>
      </c>
      <c r="O258" s="87">
        <v>19405884.539999999</v>
      </c>
      <c r="P258" s="87">
        <v>35733025.32</v>
      </c>
      <c r="Q258" s="87">
        <v>11911008.439999999</v>
      </c>
      <c r="R258" s="87">
        <v>11282850</v>
      </c>
      <c r="S258" s="87">
        <v>-628158.43999999994</v>
      </c>
      <c r="T258" s="134">
        <v>-5.2737637049310999</v>
      </c>
      <c r="U258" s="133" t="s">
        <v>2909</v>
      </c>
    </row>
    <row r="259" spans="1:21" ht="17.25" hidden="1" customHeight="1">
      <c r="A259" s="132">
        <v>44227</v>
      </c>
      <c r="B259" s="133" t="s">
        <v>2907</v>
      </c>
      <c r="C259" s="134">
        <v>4</v>
      </c>
      <c r="D259" s="133" t="s">
        <v>16</v>
      </c>
      <c r="E259" s="133" t="s">
        <v>2019</v>
      </c>
      <c r="F259" s="133" t="s">
        <v>473</v>
      </c>
      <c r="G259" s="133" t="s">
        <v>474</v>
      </c>
      <c r="H259" s="133" t="s">
        <v>2923</v>
      </c>
      <c r="I259" s="133" t="s">
        <v>2839</v>
      </c>
      <c r="J259" s="133" t="s">
        <v>2922</v>
      </c>
      <c r="K259" s="133" t="s">
        <v>2908</v>
      </c>
      <c r="L259" s="133" t="s">
        <v>2822</v>
      </c>
      <c r="M259" s="133" t="s">
        <v>2846</v>
      </c>
      <c r="N259" s="134">
        <v>4</v>
      </c>
      <c r="O259" s="87">
        <v>3341139.81</v>
      </c>
      <c r="P259" s="87">
        <v>4948344</v>
      </c>
      <c r="Q259" s="87">
        <v>1649448</v>
      </c>
      <c r="R259" s="87">
        <v>1573123.78</v>
      </c>
      <c r="S259" s="87">
        <v>-76324.22</v>
      </c>
      <c r="T259" s="134">
        <v>-4.6272583312720377</v>
      </c>
      <c r="U259" s="133" t="s">
        <v>2909</v>
      </c>
    </row>
    <row r="260" spans="1:21" ht="17.25" hidden="1" customHeight="1">
      <c r="A260" s="132">
        <v>44227</v>
      </c>
      <c r="B260" s="133" t="s">
        <v>2907</v>
      </c>
      <c r="C260" s="134">
        <v>4</v>
      </c>
      <c r="D260" s="133" t="s">
        <v>16</v>
      </c>
      <c r="E260" s="133" t="s">
        <v>2019</v>
      </c>
      <c r="F260" s="133" t="s">
        <v>473</v>
      </c>
      <c r="G260" s="133" t="s">
        <v>474</v>
      </c>
      <c r="H260" s="133" t="s">
        <v>2923</v>
      </c>
      <c r="I260" s="133" t="s">
        <v>2839</v>
      </c>
      <c r="J260" s="133" t="s">
        <v>2922</v>
      </c>
      <c r="K260" s="133" t="s">
        <v>2908</v>
      </c>
      <c r="L260" s="133" t="s">
        <v>2823</v>
      </c>
      <c r="M260" s="133" t="s">
        <v>2824</v>
      </c>
      <c r="N260" s="134">
        <v>4</v>
      </c>
      <c r="O260" s="87">
        <v>6762241.7599999998</v>
      </c>
      <c r="P260" s="87">
        <v>11970860</v>
      </c>
      <c r="Q260" s="87">
        <v>3990286.666666667</v>
      </c>
      <c r="R260" s="87">
        <v>3837782.5</v>
      </c>
      <c r="S260" s="87">
        <v>-152504.16666666669</v>
      </c>
      <c r="T260" s="134">
        <v>-3.8218849773533399</v>
      </c>
      <c r="U260" s="133" t="s">
        <v>2909</v>
      </c>
    </row>
    <row r="261" spans="1:21" ht="17.25" hidden="1" customHeight="1">
      <c r="A261" s="132">
        <v>44227</v>
      </c>
      <c r="B261" s="133" t="s">
        <v>2907</v>
      </c>
      <c r="C261" s="134">
        <v>4</v>
      </c>
      <c r="D261" s="133" t="s">
        <v>16</v>
      </c>
      <c r="E261" s="133" t="s">
        <v>2019</v>
      </c>
      <c r="F261" s="133" t="s">
        <v>473</v>
      </c>
      <c r="G261" s="133" t="s">
        <v>474</v>
      </c>
      <c r="H261" s="133" t="s">
        <v>2923</v>
      </c>
      <c r="I261" s="133" t="s">
        <v>2839</v>
      </c>
      <c r="J261" s="133" t="s">
        <v>2922</v>
      </c>
      <c r="K261" s="133" t="s">
        <v>2908</v>
      </c>
      <c r="L261" s="133" t="s">
        <v>2825</v>
      </c>
      <c r="M261" s="133" t="s">
        <v>2826</v>
      </c>
      <c r="N261" s="134">
        <v>4</v>
      </c>
      <c r="O261" s="87">
        <v>962082.96</v>
      </c>
      <c r="P261" s="87">
        <v>1911763.8</v>
      </c>
      <c r="Q261" s="87">
        <v>637254.6</v>
      </c>
      <c r="R261" s="87">
        <v>520192.76999999996</v>
      </c>
      <c r="S261" s="87">
        <v>-117061.83</v>
      </c>
      <c r="T261" s="134">
        <v>-18.36971125826318</v>
      </c>
      <c r="U261" s="133" t="s">
        <v>2909</v>
      </c>
    </row>
    <row r="262" spans="1:21" ht="17.25" hidden="1" customHeight="1">
      <c r="A262" s="132">
        <v>44227</v>
      </c>
      <c r="B262" s="133" t="s">
        <v>2907</v>
      </c>
      <c r="C262" s="134">
        <v>4</v>
      </c>
      <c r="D262" s="133" t="s">
        <v>16</v>
      </c>
      <c r="E262" s="133" t="s">
        <v>2019</v>
      </c>
      <c r="F262" s="133" t="s">
        <v>473</v>
      </c>
      <c r="G262" s="133" t="s">
        <v>474</v>
      </c>
      <c r="H262" s="133" t="s">
        <v>2923</v>
      </c>
      <c r="I262" s="133" t="s">
        <v>2839</v>
      </c>
      <c r="J262" s="133" t="s">
        <v>2922</v>
      </c>
      <c r="K262" s="133" t="s">
        <v>2908</v>
      </c>
      <c r="L262" s="133" t="s">
        <v>2827</v>
      </c>
      <c r="M262" s="133" t="s">
        <v>2828</v>
      </c>
      <c r="N262" s="134">
        <v>4</v>
      </c>
      <c r="O262" s="87">
        <v>3030132.56</v>
      </c>
      <c r="P262" s="87">
        <v>5786557</v>
      </c>
      <c r="Q262" s="87">
        <v>1928852.3333333333</v>
      </c>
      <c r="R262" s="87">
        <v>1151011.6299999999</v>
      </c>
      <c r="S262" s="87">
        <v>-777840.70333333325</v>
      </c>
      <c r="T262" s="134">
        <v>-40.326607168995316</v>
      </c>
      <c r="U262" s="133" t="s">
        <v>2909</v>
      </c>
    </row>
    <row r="263" spans="1:21" ht="17.25" hidden="1" customHeight="1">
      <c r="A263" s="132">
        <v>44227</v>
      </c>
      <c r="B263" s="133" t="s">
        <v>2907</v>
      </c>
      <c r="C263" s="134">
        <v>4</v>
      </c>
      <c r="D263" s="133" t="s">
        <v>16</v>
      </c>
      <c r="E263" s="133" t="s">
        <v>2019</v>
      </c>
      <c r="F263" s="133" t="s">
        <v>473</v>
      </c>
      <c r="G263" s="133" t="s">
        <v>474</v>
      </c>
      <c r="H263" s="133" t="s">
        <v>2923</v>
      </c>
      <c r="I263" s="133" t="s">
        <v>2839</v>
      </c>
      <c r="J263" s="133" t="s">
        <v>2922</v>
      </c>
      <c r="K263" s="133" t="s">
        <v>2908</v>
      </c>
      <c r="L263" s="133" t="s">
        <v>2829</v>
      </c>
      <c r="M263" s="133" t="s">
        <v>2830</v>
      </c>
      <c r="N263" s="134">
        <v>4</v>
      </c>
      <c r="O263" s="87">
        <v>1413567.88</v>
      </c>
      <c r="P263" s="87">
        <v>2433856</v>
      </c>
      <c r="Q263" s="87">
        <v>811285.33333333337</v>
      </c>
      <c r="R263" s="87">
        <v>605034.26</v>
      </c>
      <c r="S263" s="87">
        <v>-206251.07333333333</v>
      </c>
      <c r="T263" s="134">
        <v>-25.422753852323225</v>
      </c>
      <c r="U263" s="133" t="s">
        <v>2909</v>
      </c>
    </row>
    <row r="264" spans="1:21" ht="17.25" hidden="1" customHeight="1">
      <c r="A264" s="132">
        <v>44227</v>
      </c>
      <c r="B264" s="133" t="s">
        <v>2907</v>
      </c>
      <c r="C264" s="134">
        <v>4</v>
      </c>
      <c r="D264" s="133" t="s">
        <v>16</v>
      </c>
      <c r="E264" s="133" t="s">
        <v>2019</v>
      </c>
      <c r="F264" s="133" t="s">
        <v>473</v>
      </c>
      <c r="G264" s="133" t="s">
        <v>474</v>
      </c>
      <c r="H264" s="133" t="s">
        <v>2923</v>
      </c>
      <c r="I264" s="133" t="s">
        <v>2839</v>
      </c>
      <c r="J264" s="133" t="s">
        <v>2922</v>
      </c>
      <c r="K264" s="133" t="s">
        <v>2908</v>
      </c>
      <c r="L264" s="133" t="s">
        <v>2831</v>
      </c>
      <c r="M264" s="133" t="s">
        <v>2832</v>
      </c>
      <c r="N264" s="134">
        <v>4</v>
      </c>
      <c r="O264" s="87">
        <v>1313311.06</v>
      </c>
      <c r="P264" s="87">
        <v>2550576.33</v>
      </c>
      <c r="Q264" s="87">
        <v>850192.11</v>
      </c>
      <c r="R264" s="87">
        <v>616254.91</v>
      </c>
      <c r="S264" s="87">
        <v>-233937.2</v>
      </c>
      <c r="T264" s="134">
        <v>-27.515804633849164</v>
      </c>
      <c r="U264" s="133" t="s">
        <v>2909</v>
      </c>
    </row>
    <row r="265" spans="1:21" ht="17.25" hidden="1" customHeight="1">
      <c r="A265" s="132">
        <v>44227</v>
      </c>
      <c r="B265" s="133" t="s">
        <v>2907</v>
      </c>
      <c r="C265" s="134">
        <v>4</v>
      </c>
      <c r="D265" s="133" t="s">
        <v>16</v>
      </c>
      <c r="E265" s="133" t="s">
        <v>2019</v>
      </c>
      <c r="F265" s="133" t="s">
        <v>473</v>
      </c>
      <c r="G265" s="133" t="s">
        <v>474</v>
      </c>
      <c r="H265" s="133" t="s">
        <v>2923</v>
      </c>
      <c r="I265" s="133" t="s">
        <v>2839</v>
      </c>
      <c r="J265" s="133" t="s">
        <v>2922</v>
      </c>
      <c r="K265" s="133" t="s">
        <v>2908</v>
      </c>
      <c r="L265" s="133" t="s">
        <v>2833</v>
      </c>
      <c r="M265" s="133" t="s">
        <v>2834</v>
      </c>
      <c r="N265" s="134">
        <v>4</v>
      </c>
      <c r="O265" s="87">
        <v>3598076.9</v>
      </c>
      <c r="P265" s="87">
        <v>6267642.8300000001</v>
      </c>
      <c r="Q265" s="87">
        <v>2089214.2766666666</v>
      </c>
      <c r="R265" s="87">
        <v>2051626.75</v>
      </c>
      <c r="S265" s="87">
        <v>-37587.526666666665</v>
      </c>
      <c r="T265" s="134">
        <v>-1.7991226216698759</v>
      </c>
      <c r="U265" s="133" t="s">
        <v>2909</v>
      </c>
    </row>
    <row r="266" spans="1:21" ht="17.25" hidden="1" customHeight="1">
      <c r="A266" s="132">
        <v>44227</v>
      </c>
      <c r="B266" s="133" t="s">
        <v>2907</v>
      </c>
      <c r="C266" s="134">
        <v>4</v>
      </c>
      <c r="D266" s="133" t="s">
        <v>16</v>
      </c>
      <c r="E266" s="133" t="s">
        <v>2019</v>
      </c>
      <c r="F266" s="133" t="s">
        <v>473</v>
      </c>
      <c r="G266" s="133" t="s">
        <v>474</v>
      </c>
      <c r="H266" s="133" t="s">
        <v>2923</v>
      </c>
      <c r="I266" s="133" t="s">
        <v>2839</v>
      </c>
      <c r="J266" s="133" t="s">
        <v>2922</v>
      </c>
      <c r="K266" s="133" t="s">
        <v>2908</v>
      </c>
      <c r="L266" s="133" t="s">
        <v>2835</v>
      </c>
      <c r="M266" s="133" t="s">
        <v>2836</v>
      </c>
      <c r="N266" s="134">
        <v>4</v>
      </c>
      <c r="O266" s="87">
        <v>46532.49</v>
      </c>
      <c r="P266" s="87">
        <v>63000</v>
      </c>
      <c r="Q266" s="87">
        <v>21000</v>
      </c>
      <c r="R266" s="87">
        <v>16264</v>
      </c>
      <c r="S266" s="87">
        <v>-4736</v>
      </c>
      <c r="T266" s="134">
        <v>-22.55238095238095</v>
      </c>
      <c r="U266" s="133" t="s">
        <v>2909</v>
      </c>
    </row>
    <row r="267" spans="1:21" ht="17.25" hidden="1" customHeight="1">
      <c r="A267" s="132">
        <v>44227</v>
      </c>
      <c r="B267" s="133" t="s">
        <v>2907</v>
      </c>
      <c r="C267" s="134">
        <v>4</v>
      </c>
      <c r="D267" s="133" t="s">
        <v>16</v>
      </c>
      <c r="E267" s="133" t="s">
        <v>2019</v>
      </c>
      <c r="F267" s="133" t="s">
        <v>473</v>
      </c>
      <c r="G267" s="133" t="s">
        <v>474</v>
      </c>
      <c r="H267" s="133" t="s">
        <v>2923</v>
      </c>
      <c r="I267" s="133" t="s">
        <v>2839</v>
      </c>
      <c r="J267" s="133" t="s">
        <v>2922</v>
      </c>
      <c r="K267" s="133" t="s">
        <v>2908</v>
      </c>
      <c r="L267" s="133" t="s">
        <v>2837</v>
      </c>
      <c r="M267" s="133" t="s">
        <v>2838</v>
      </c>
      <c r="N267" s="134">
        <v>4</v>
      </c>
      <c r="O267" s="87">
        <v>6216595.2199999997</v>
      </c>
      <c r="P267" s="87">
        <v>11509496</v>
      </c>
      <c r="Q267" s="87">
        <v>3836498.6666666665</v>
      </c>
      <c r="R267" s="87">
        <v>2047053.75</v>
      </c>
      <c r="S267" s="87">
        <v>-1789444.9166666667</v>
      </c>
      <c r="T267" s="134">
        <v>-46.642657072038602</v>
      </c>
      <c r="U267" s="133" t="s">
        <v>2909</v>
      </c>
    </row>
    <row r="268" spans="1:21" ht="17.25" hidden="1" customHeight="1">
      <c r="A268" s="132">
        <v>44227</v>
      </c>
      <c r="B268" s="133" t="s">
        <v>2907</v>
      </c>
      <c r="C268" s="134">
        <v>4</v>
      </c>
      <c r="D268" s="133" t="s">
        <v>16</v>
      </c>
      <c r="E268" s="133" t="s">
        <v>2019</v>
      </c>
      <c r="F268" s="133" t="s">
        <v>473</v>
      </c>
      <c r="G268" s="133" t="s">
        <v>474</v>
      </c>
      <c r="H268" s="133" t="s">
        <v>2923</v>
      </c>
      <c r="I268" s="133" t="s">
        <v>2839</v>
      </c>
      <c r="J268" s="133" t="s">
        <v>2922</v>
      </c>
      <c r="K268" s="133" t="s">
        <v>2908</v>
      </c>
      <c r="L268" s="133" t="s">
        <v>2872</v>
      </c>
      <c r="M268" s="133" t="s">
        <v>2873</v>
      </c>
      <c r="N268" s="134">
        <v>4</v>
      </c>
      <c r="O268" s="87">
        <v>0</v>
      </c>
      <c r="P268" s="88"/>
      <c r="Q268" s="88"/>
      <c r="R268" s="87">
        <v>0</v>
      </c>
      <c r="S268" s="88"/>
      <c r="T268" s="135"/>
      <c r="U268" s="133" t="s">
        <v>2916</v>
      </c>
    </row>
    <row r="269" spans="1:21" ht="17.25" hidden="1" customHeight="1">
      <c r="A269" s="132">
        <v>44227</v>
      </c>
      <c r="B269" s="133" t="s">
        <v>2907</v>
      </c>
      <c r="C269" s="134">
        <v>4</v>
      </c>
      <c r="D269" s="133" t="s">
        <v>16</v>
      </c>
      <c r="E269" s="133" t="s">
        <v>2019</v>
      </c>
      <c r="F269" s="133" t="s">
        <v>473</v>
      </c>
      <c r="G269" s="133" t="s">
        <v>474</v>
      </c>
      <c r="H269" s="133" t="s">
        <v>2924</v>
      </c>
      <c r="I269" s="133" t="s">
        <v>2911</v>
      </c>
      <c r="J269" s="133" t="s">
        <v>2923</v>
      </c>
      <c r="K269" s="133" t="s">
        <v>1944</v>
      </c>
      <c r="L269" s="133" t="s">
        <v>2852</v>
      </c>
      <c r="M269" s="133" t="s">
        <v>2912</v>
      </c>
      <c r="N269" s="134">
        <v>4</v>
      </c>
      <c r="O269" s="87">
        <v>5159522.47</v>
      </c>
      <c r="P269" s="87">
        <v>5159522.47</v>
      </c>
      <c r="Q269" s="87">
        <v>1719840.8233333335</v>
      </c>
      <c r="R269" s="87">
        <v>15357882.679999998</v>
      </c>
      <c r="S269" s="87">
        <v>13638041.856666666</v>
      </c>
      <c r="T269" s="134">
        <v>792.98279652612882</v>
      </c>
      <c r="U269" s="133" t="s">
        <v>2909</v>
      </c>
    </row>
    <row r="270" spans="1:21" ht="17.25" hidden="1" customHeight="1">
      <c r="A270" s="132">
        <v>44227</v>
      </c>
      <c r="B270" s="133" t="s">
        <v>2907</v>
      </c>
      <c r="C270" s="134">
        <v>4</v>
      </c>
      <c r="D270" s="133" t="s">
        <v>16</v>
      </c>
      <c r="E270" s="133" t="s">
        <v>2019</v>
      </c>
      <c r="F270" s="133" t="s">
        <v>473</v>
      </c>
      <c r="G270" s="133" t="s">
        <v>474</v>
      </c>
      <c r="H270" s="133" t="s">
        <v>2925</v>
      </c>
      <c r="I270" s="133" t="s">
        <v>2913</v>
      </c>
      <c r="J270" s="133" t="s">
        <v>2926</v>
      </c>
      <c r="K270" s="133" t="s">
        <v>1944</v>
      </c>
      <c r="L270" s="133" t="s">
        <v>2853</v>
      </c>
      <c r="M270" s="133" t="s">
        <v>2914</v>
      </c>
      <c r="N270" s="134">
        <v>4</v>
      </c>
      <c r="O270" s="87">
        <v>27929360.649999999</v>
      </c>
      <c r="P270" s="87">
        <v>27929360.649999999</v>
      </c>
      <c r="Q270" s="87">
        <v>9309786.8833333328</v>
      </c>
      <c r="R270" s="87">
        <v>28343199.57</v>
      </c>
      <c r="S270" s="87">
        <v>19033412.686666667</v>
      </c>
      <c r="T270" s="134">
        <v>204.44520293736119</v>
      </c>
      <c r="U270" s="133" t="s">
        <v>2909</v>
      </c>
    </row>
    <row r="271" spans="1:21" ht="17.25" hidden="1" customHeight="1">
      <c r="A271" s="132">
        <v>44227</v>
      </c>
      <c r="B271" s="133" t="s">
        <v>2907</v>
      </c>
      <c r="C271" s="134">
        <v>4</v>
      </c>
      <c r="D271" s="133" t="s">
        <v>16</v>
      </c>
      <c r="E271" s="133" t="s">
        <v>2019</v>
      </c>
      <c r="F271" s="133" t="s">
        <v>473</v>
      </c>
      <c r="G271" s="133" t="s">
        <v>474</v>
      </c>
      <c r="H271" s="133" t="s">
        <v>2925</v>
      </c>
      <c r="I271" s="133" t="s">
        <v>2913</v>
      </c>
      <c r="J271" s="133" t="s">
        <v>2926</v>
      </c>
      <c r="K271" s="133" t="s">
        <v>1944</v>
      </c>
      <c r="L271" s="133" t="s">
        <v>2854</v>
      </c>
      <c r="M271" s="133" t="s">
        <v>2915</v>
      </c>
      <c r="N271" s="134">
        <v>4</v>
      </c>
      <c r="O271" s="87">
        <v>28460544.68</v>
      </c>
      <c r="P271" s="87">
        <v>-28460544.68</v>
      </c>
      <c r="Q271" s="87">
        <v>-9486848.2266666666</v>
      </c>
      <c r="R271" s="87">
        <v>-20705887.790000003</v>
      </c>
      <c r="S271" s="87">
        <v>-11219039.563333334</v>
      </c>
      <c r="T271" s="134">
        <v>118.25887054667569</v>
      </c>
      <c r="U271" s="133" t="s">
        <v>2909</v>
      </c>
    </row>
    <row r="272" spans="1:21" ht="17.25" hidden="1" customHeight="1">
      <c r="A272" s="132">
        <v>44227</v>
      </c>
      <c r="B272" s="133" t="s">
        <v>2907</v>
      </c>
      <c r="C272" s="134">
        <v>4</v>
      </c>
      <c r="D272" s="133" t="s">
        <v>16</v>
      </c>
      <c r="E272" s="133" t="s">
        <v>2019</v>
      </c>
      <c r="F272" s="133" t="s">
        <v>475</v>
      </c>
      <c r="G272" s="133" t="s">
        <v>476</v>
      </c>
      <c r="H272" s="133" t="s">
        <v>2922</v>
      </c>
      <c r="I272" s="133" t="s">
        <v>2811</v>
      </c>
      <c r="J272" s="133" t="s">
        <v>2922</v>
      </c>
      <c r="K272" s="133" t="s">
        <v>2908</v>
      </c>
      <c r="L272" s="133" t="s">
        <v>2790</v>
      </c>
      <c r="M272" s="133" t="s">
        <v>2791</v>
      </c>
      <c r="N272" s="134">
        <v>4</v>
      </c>
      <c r="O272" s="87">
        <v>26636915.73</v>
      </c>
      <c r="P272" s="87">
        <v>39000000</v>
      </c>
      <c r="Q272" s="87">
        <v>13000000</v>
      </c>
      <c r="R272" s="87">
        <v>20819916.340000004</v>
      </c>
      <c r="S272" s="87">
        <v>7819916.3399999999</v>
      </c>
      <c r="T272" s="134">
        <v>60.153202615384615</v>
      </c>
      <c r="U272" s="133" t="s">
        <v>2909</v>
      </c>
    </row>
    <row r="273" spans="1:21" ht="17.25" hidden="1" customHeight="1">
      <c r="A273" s="132">
        <v>44227</v>
      </c>
      <c r="B273" s="133" t="s">
        <v>2907</v>
      </c>
      <c r="C273" s="134">
        <v>4</v>
      </c>
      <c r="D273" s="133" t="s">
        <v>16</v>
      </c>
      <c r="E273" s="133" t="s">
        <v>2019</v>
      </c>
      <c r="F273" s="133" t="s">
        <v>475</v>
      </c>
      <c r="G273" s="133" t="s">
        <v>476</v>
      </c>
      <c r="H273" s="133" t="s">
        <v>2922</v>
      </c>
      <c r="I273" s="133" t="s">
        <v>2811</v>
      </c>
      <c r="J273" s="133" t="s">
        <v>2922</v>
      </c>
      <c r="K273" s="133" t="s">
        <v>2908</v>
      </c>
      <c r="L273" s="133" t="s">
        <v>2792</v>
      </c>
      <c r="M273" s="133" t="s">
        <v>2793</v>
      </c>
      <c r="N273" s="134">
        <v>4</v>
      </c>
      <c r="O273" s="87">
        <v>94610.37</v>
      </c>
      <c r="P273" s="87">
        <v>140000</v>
      </c>
      <c r="Q273" s="87">
        <v>46666.666666666664</v>
      </c>
      <c r="R273" s="87">
        <v>42350</v>
      </c>
      <c r="S273" s="87">
        <v>-4316.6666666666661</v>
      </c>
      <c r="T273" s="134">
        <v>-9.25</v>
      </c>
      <c r="U273" s="133" t="s">
        <v>2910</v>
      </c>
    </row>
    <row r="274" spans="1:21" ht="17.25" hidden="1" customHeight="1">
      <c r="A274" s="132">
        <v>44227</v>
      </c>
      <c r="B274" s="133" t="s">
        <v>2907</v>
      </c>
      <c r="C274" s="134">
        <v>4</v>
      </c>
      <c r="D274" s="133" t="s">
        <v>16</v>
      </c>
      <c r="E274" s="133" t="s">
        <v>2019</v>
      </c>
      <c r="F274" s="133" t="s">
        <v>475</v>
      </c>
      <c r="G274" s="133" t="s">
        <v>476</v>
      </c>
      <c r="H274" s="133" t="s">
        <v>2922</v>
      </c>
      <c r="I274" s="133" t="s">
        <v>2811</v>
      </c>
      <c r="J274" s="133" t="s">
        <v>2922</v>
      </c>
      <c r="K274" s="133" t="s">
        <v>2908</v>
      </c>
      <c r="L274" s="133" t="s">
        <v>2794</v>
      </c>
      <c r="M274" s="133" t="s">
        <v>2795</v>
      </c>
      <c r="N274" s="134">
        <v>4</v>
      </c>
      <c r="O274" s="87">
        <v>112778.02</v>
      </c>
      <c r="P274" s="87">
        <v>240000</v>
      </c>
      <c r="Q274" s="87">
        <v>80000</v>
      </c>
      <c r="R274" s="87">
        <v>56668</v>
      </c>
      <c r="S274" s="87">
        <v>-23332</v>
      </c>
      <c r="T274" s="134">
        <v>-29.164999999999999</v>
      </c>
      <c r="U274" s="133" t="s">
        <v>2910</v>
      </c>
    </row>
    <row r="275" spans="1:21" ht="17.25" hidden="1" customHeight="1">
      <c r="A275" s="132">
        <v>44227</v>
      </c>
      <c r="B275" s="133" t="s">
        <v>2907</v>
      </c>
      <c r="C275" s="134">
        <v>4</v>
      </c>
      <c r="D275" s="133" t="s">
        <v>16</v>
      </c>
      <c r="E275" s="133" t="s">
        <v>2019</v>
      </c>
      <c r="F275" s="133" t="s">
        <v>475</v>
      </c>
      <c r="G275" s="133" t="s">
        <v>476</v>
      </c>
      <c r="H275" s="133" t="s">
        <v>2922</v>
      </c>
      <c r="I275" s="133" t="s">
        <v>2811</v>
      </c>
      <c r="J275" s="133" t="s">
        <v>2922</v>
      </c>
      <c r="K275" s="133" t="s">
        <v>2908</v>
      </c>
      <c r="L275" s="133" t="s">
        <v>2865</v>
      </c>
      <c r="M275" s="133" t="s">
        <v>2796</v>
      </c>
      <c r="N275" s="134">
        <v>4</v>
      </c>
      <c r="O275" s="87">
        <v>543937.23</v>
      </c>
      <c r="P275" s="87">
        <v>1100000</v>
      </c>
      <c r="Q275" s="87">
        <v>366666.66666666669</v>
      </c>
      <c r="R275" s="87">
        <v>210980.56</v>
      </c>
      <c r="S275" s="87">
        <v>-155686.10666666669</v>
      </c>
      <c r="T275" s="134">
        <v>-42.459847272727266</v>
      </c>
      <c r="U275" s="133" t="s">
        <v>2910</v>
      </c>
    </row>
    <row r="276" spans="1:21" ht="17.25" hidden="1" customHeight="1">
      <c r="A276" s="132">
        <v>44227</v>
      </c>
      <c r="B276" s="133" t="s">
        <v>2907</v>
      </c>
      <c r="C276" s="134">
        <v>4</v>
      </c>
      <c r="D276" s="133" t="s">
        <v>16</v>
      </c>
      <c r="E276" s="133" t="s">
        <v>2019</v>
      </c>
      <c r="F276" s="133" t="s">
        <v>475</v>
      </c>
      <c r="G276" s="133" t="s">
        <v>476</v>
      </c>
      <c r="H276" s="133" t="s">
        <v>2922</v>
      </c>
      <c r="I276" s="133" t="s">
        <v>2811</v>
      </c>
      <c r="J276" s="133" t="s">
        <v>2922</v>
      </c>
      <c r="K276" s="133" t="s">
        <v>2908</v>
      </c>
      <c r="L276" s="133" t="s">
        <v>2797</v>
      </c>
      <c r="M276" s="133" t="s">
        <v>2798</v>
      </c>
      <c r="N276" s="134">
        <v>4</v>
      </c>
      <c r="O276" s="87">
        <v>3224083.2</v>
      </c>
      <c r="P276" s="87">
        <v>6000000</v>
      </c>
      <c r="Q276" s="87">
        <v>2000000</v>
      </c>
      <c r="R276" s="87">
        <v>1912697</v>
      </c>
      <c r="S276" s="87">
        <v>-87303</v>
      </c>
      <c r="T276" s="134">
        <v>-4.3651499999999999</v>
      </c>
      <c r="U276" s="133" t="s">
        <v>2910</v>
      </c>
    </row>
    <row r="277" spans="1:21" ht="17.25" hidden="1" customHeight="1">
      <c r="A277" s="132">
        <v>44227</v>
      </c>
      <c r="B277" s="133" t="s">
        <v>2907</v>
      </c>
      <c r="C277" s="134">
        <v>4</v>
      </c>
      <c r="D277" s="133" t="s">
        <v>16</v>
      </c>
      <c r="E277" s="133" t="s">
        <v>2019</v>
      </c>
      <c r="F277" s="133" t="s">
        <v>475</v>
      </c>
      <c r="G277" s="133" t="s">
        <v>476</v>
      </c>
      <c r="H277" s="133" t="s">
        <v>2922</v>
      </c>
      <c r="I277" s="133" t="s">
        <v>2811</v>
      </c>
      <c r="J277" s="133" t="s">
        <v>2922</v>
      </c>
      <c r="K277" s="133" t="s">
        <v>2908</v>
      </c>
      <c r="L277" s="133" t="s">
        <v>2799</v>
      </c>
      <c r="M277" s="133" t="s">
        <v>2800</v>
      </c>
      <c r="N277" s="134">
        <v>4</v>
      </c>
      <c r="O277" s="87">
        <v>2041513.32</v>
      </c>
      <c r="P277" s="87">
        <v>3500000</v>
      </c>
      <c r="Q277" s="87">
        <v>1166666.6666666665</v>
      </c>
      <c r="R277" s="87">
        <v>1218984.3</v>
      </c>
      <c r="S277" s="87">
        <v>52317.633333333339</v>
      </c>
      <c r="T277" s="134">
        <v>4.4843685714285719</v>
      </c>
      <c r="U277" s="133" t="s">
        <v>2909</v>
      </c>
    </row>
    <row r="278" spans="1:21" ht="17.25" hidden="1" customHeight="1">
      <c r="A278" s="132">
        <v>44227</v>
      </c>
      <c r="B278" s="133" t="s">
        <v>2907</v>
      </c>
      <c r="C278" s="134">
        <v>4</v>
      </c>
      <c r="D278" s="133" t="s">
        <v>16</v>
      </c>
      <c r="E278" s="133" t="s">
        <v>2019</v>
      </c>
      <c r="F278" s="133" t="s">
        <v>475</v>
      </c>
      <c r="G278" s="133" t="s">
        <v>476</v>
      </c>
      <c r="H278" s="133" t="s">
        <v>2922</v>
      </c>
      <c r="I278" s="133" t="s">
        <v>2811</v>
      </c>
      <c r="J278" s="133" t="s">
        <v>2922</v>
      </c>
      <c r="K278" s="133" t="s">
        <v>2908</v>
      </c>
      <c r="L278" s="133" t="s">
        <v>2801</v>
      </c>
      <c r="M278" s="133" t="s">
        <v>2802</v>
      </c>
      <c r="N278" s="134">
        <v>4</v>
      </c>
      <c r="O278" s="87">
        <v>121206.54</v>
      </c>
      <c r="P278" s="87">
        <v>180000</v>
      </c>
      <c r="Q278" s="87">
        <v>60000</v>
      </c>
      <c r="R278" s="87">
        <v>65184.82</v>
      </c>
      <c r="S278" s="87">
        <v>5184.82</v>
      </c>
      <c r="T278" s="134">
        <v>8.6413666666666664</v>
      </c>
      <c r="U278" s="133" t="s">
        <v>2909</v>
      </c>
    </row>
    <row r="279" spans="1:21" ht="17.25" hidden="1" customHeight="1">
      <c r="A279" s="132">
        <v>44227</v>
      </c>
      <c r="B279" s="133" t="s">
        <v>2907</v>
      </c>
      <c r="C279" s="134">
        <v>4</v>
      </c>
      <c r="D279" s="133" t="s">
        <v>16</v>
      </c>
      <c r="E279" s="133" t="s">
        <v>2019</v>
      </c>
      <c r="F279" s="133" t="s">
        <v>475</v>
      </c>
      <c r="G279" s="133" t="s">
        <v>476</v>
      </c>
      <c r="H279" s="133" t="s">
        <v>2922</v>
      </c>
      <c r="I279" s="133" t="s">
        <v>2811</v>
      </c>
      <c r="J279" s="133" t="s">
        <v>2922</v>
      </c>
      <c r="K279" s="133" t="s">
        <v>2908</v>
      </c>
      <c r="L279" s="133" t="s">
        <v>2803</v>
      </c>
      <c r="M279" s="133" t="s">
        <v>2804</v>
      </c>
      <c r="N279" s="134">
        <v>4</v>
      </c>
      <c r="O279" s="87">
        <v>3160223.71</v>
      </c>
      <c r="P279" s="87">
        <v>6000000</v>
      </c>
      <c r="Q279" s="87">
        <v>2000000</v>
      </c>
      <c r="R279" s="87">
        <v>1445685.56</v>
      </c>
      <c r="S279" s="87">
        <v>-554314.43999999994</v>
      </c>
      <c r="T279" s="134">
        <v>-27.715722</v>
      </c>
      <c r="U279" s="133" t="s">
        <v>2910</v>
      </c>
    </row>
    <row r="280" spans="1:21" ht="17.25" hidden="1" customHeight="1">
      <c r="A280" s="132">
        <v>44227</v>
      </c>
      <c r="B280" s="133" t="s">
        <v>2907</v>
      </c>
      <c r="C280" s="134">
        <v>4</v>
      </c>
      <c r="D280" s="133" t="s">
        <v>16</v>
      </c>
      <c r="E280" s="133" t="s">
        <v>2019</v>
      </c>
      <c r="F280" s="133" t="s">
        <v>475</v>
      </c>
      <c r="G280" s="133" t="s">
        <v>476</v>
      </c>
      <c r="H280" s="133" t="s">
        <v>2922</v>
      </c>
      <c r="I280" s="133" t="s">
        <v>2811</v>
      </c>
      <c r="J280" s="133" t="s">
        <v>2922</v>
      </c>
      <c r="K280" s="133" t="s">
        <v>2908</v>
      </c>
      <c r="L280" s="133" t="s">
        <v>2805</v>
      </c>
      <c r="M280" s="133" t="s">
        <v>2806</v>
      </c>
      <c r="N280" s="134">
        <v>4</v>
      </c>
      <c r="O280" s="87">
        <v>16704227.279999999</v>
      </c>
      <c r="P280" s="87">
        <v>32000000</v>
      </c>
      <c r="Q280" s="87">
        <v>10666666.666666666</v>
      </c>
      <c r="R280" s="87">
        <v>10804487.74</v>
      </c>
      <c r="S280" s="87">
        <v>137821.07333333333</v>
      </c>
      <c r="T280" s="134">
        <v>1.2920725625</v>
      </c>
      <c r="U280" s="133" t="s">
        <v>2909</v>
      </c>
    </row>
    <row r="281" spans="1:21" ht="17.25" hidden="1" customHeight="1">
      <c r="A281" s="132">
        <v>44227</v>
      </c>
      <c r="B281" s="133" t="s">
        <v>2907</v>
      </c>
      <c r="C281" s="134">
        <v>4</v>
      </c>
      <c r="D281" s="133" t="s">
        <v>16</v>
      </c>
      <c r="E281" s="133" t="s">
        <v>2019</v>
      </c>
      <c r="F281" s="133" t="s">
        <v>475</v>
      </c>
      <c r="G281" s="133" t="s">
        <v>476</v>
      </c>
      <c r="H281" s="133" t="s">
        <v>2922</v>
      </c>
      <c r="I281" s="133" t="s">
        <v>2811</v>
      </c>
      <c r="J281" s="133" t="s">
        <v>2922</v>
      </c>
      <c r="K281" s="133" t="s">
        <v>2908</v>
      </c>
      <c r="L281" s="133" t="s">
        <v>2807</v>
      </c>
      <c r="M281" s="133" t="s">
        <v>2808</v>
      </c>
      <c r="N281" s="134">
        <v>4</v>
      </c>
      <c r="O281" s="87">
        <v>3235188.59</v>
      </c>
      <c r="P281" s="87">
        <v>6000000</v>
      </c>
      <c r="Q281" s="87">
        <v>2000000</v>
      </c>
      <c r="R281" s="87">
        <v>3168999.96</v>
      </c>
      <c r="S281" s="87">
        <v>1168999.96</v>
      </c>
      <c r="T281" s="134">
        <v>58.449998000000001</v>
      </c>
      <c r="U281" s="133" t="s">
        <v>2909</v>
      </c>
    </row>
    <row r="282" spans="1:21" ht="17.25" hidden="1" customHeight="1">
      <c r="A282" s="132">
        <v>44227</v>
      </c>
      <c r="B282" s="133" t="s">
        <v>2907</v>
      </c>
      <c r="C282" s="134">
        <v>4</v>
      </c>
      <c r="D282" s="133" t="s">
        <v>16</v>
      </c>
      <c r="E282" s="133" t="s">
        <v>2019</v>
      </c>
      <c r="F282" s="133" t="s">
        <v>475</v>
      </c>
      <c r="G282" s="133" t="s">
        <v>476</v>
      </c>
      <c r="H282" s="133" t="s">
        <v>2922</v>
      </c>
      <c r="I282" s="133" t="s">
        <v>2811</v>
      </c>
      <c r="J282" s="133" t="s">
        <v>2922</v>
      </c>
      <c r="K282" s="133" t="s">
        <v>2908</v>
      </c>
      <c r="L282" s="133" t="s">
        <v>2870</v>
      </c>
      <c r="M282" s="133" t="s">
        <v>2871</v>
      </c>
      <c r="N282" s="134">
        <v>4</v>
      </c>
      <c r="O282" s="87">
        <v>0</v>
      </c>
      <c r="P282" s="88"/>
      <c r="Q282" s="88"/>
      <c r="R282" s="87">
        <v>0</v>
      </c>
      <c r="S282" s="88"/>
      <c r="T282" s="135"/>
      <c r="U282" s="133" t="s">
        <v>2916</v>
      </c>
    </row>
    <row r="283" spans="1:21" ht="17.25" hidden="1" customHeight="1">
      <c r="A283" s="132">
        <v>44227</v>
      </c>
      <c r="B283" s="133" t="s">
        <v>2907</v>
      </c>
      <c r="C283" s="134">
        <v>4</v>
      </c>
      <c r="D283" s="133" t="s">
        <v>16</v>
      </c>
      <c r="E283" s="133" t="s">
        <v>2019</v>
      </c>
      <c r="F283" s="133" t="s">
        <v>475</v>
      </c>
      <c r="G283" s="133" t="s">
        <v>476</v>
      </c>
      <c r="H283" s="133" t="s">
        <v>2922</v>
      </c>
      <c r="I283" s="133" t="s">
        <v>2811</v>
      </c>
      <c r="J283" s="133" t="s">
        <v>2922</v>
      </c>
      <c r="K283" s="133" t="s">
        <v>2908</v>
      </c>
      <c r="L283" s="133" t="s">
        <v>2809</v>
      </c>
      <c r="M283" s="133" t="s">
        <v>2810</v>
      </c>
      <c r="N283" s="134">
        <v>4</v>
      </c>
      <c r="O283" s="87">
        <v>799604.76</v>
      </c>
      <c r="P283" s="87">
        <v>1600000</v>
      </c>
      <c r="Q283" s="87">
        <v>533333.33333333337</v>
      </c>
      <c r="R283" s="87">
        <v>1625004.36</v>
      </c>
      <c r="S283" s="87">
        <v>1091671.0266666666</v>
      </c>
      <c r="T283" s="134">
        <v>204.68831750000001</v>
      </c>
      <c r="U283" s="133" t="s">
        <v>2909</v>
      </c>
    </row>
    <row r="284" spans="1:21" ht="17.25" hidden="1" customHeight="1">
      <c r="A284" s="132">
        <v>44227</v>
      </c>
      <c r="B284" s="133" t="s">
        <v>2907</v>
      </c>
      <c r="C284" s="134">
        <v>4</v>
      </c>
      <c r="D284" s="133" t="s">
        <v>16</v>
      </c>
      <c r="E284" s="133" t="s">
        <v>2019</v>
      </c>
      <c r="F284" s="133" t="s">
        <v>475</v>
      </c>
      <c r="G284" s="133" t="s">
        <v>476</v>
      </c>
      <c r="H284" s="133" t="s">
        <v>2923</v>
      </c>
      <c r="I284" s="133" t="s">
        <v>2839</v>
      </c>
      <c r="J284" s="133" t="s">
        <v>2922</v>
      </c>
      <c r="K284" s="133" t="s">
        <v>2908</v>
      </c>
      <c r="L284" s="133" t="s">
        <v>2812</v>
      </c>
      <c r="M284" s="133" t="s">
        <v>2813</v>
      </c>
      <c r="N284" s="134">
        <v>4</v>
      </c>
      <c r="O284" s="87">
        <v>5153623</v>
      </c>
      <c r="P284" s="87">
        <v>10795130.16</v>
      </c>
      <c r="Q284" s="87">
        <v>3598376.72</v>
      </c>
      <c r="R284" s="87">
        <v>1523689.5</v>
      </c>
      <c r="S284" s="87">
        <v>-2074687.22</v>
      </c>
      <c r="T284" s="134">
        <v>-57.656198376027739</v>
      </c>
      <c r="U284" s="133" t="s">
        <v>2909</v>
      </c>
    </row>
    <row r="285" spans="1:21" ht="17.25" hidden="1" customHeight="1">
      <c r="A285" s="132">
        <v>44227</v>
      </c>
      <c r="B285" s="133" t="s">
        <v>2907</v>
      </c>
      <c r="C285" s="134">
        <v>4</v>
      </c>
      <c r="D285" s="133" t="s">
        <v>16</v>
      </c>
      <c r="E285" s="133" t="s">
        <v>2019</v>
      </c>
      <c r="F285" s="133" t="s">
        <v>475</v>
      </c>
      <c r="G285" s="133" t="s">
        <v>476</v>
      </c>
      <c r="H285" s="133" t="s">
        <v>2923</v>
      </c>
      <c r="I285" s="133" t="s">
        <v>2839</v>
      </c>
      <c r="J285" s="133" t="s">
        <v>2922</v>
      </c>
      <c r="K285" s="133" t="s">
        <v>2908</v>
      </c>
      <c r="L285" s="133" t="s">
        <v>2814</v>
      </c>
      <c r="M285" s="133" t="s">
        <v>2815</v>
      </c>
      <c r="N285" s="134">
        <v>4</v>
      </c>
      <c r="O285" s="87">
        <v>760211.71</v>
      </c>
      <c r="P285" s="87">
        <v>2865546.42</v>
      </c>
      <c r="Q285" s="87">
        <v>955182.14</v>
      </c>
      <c r="R285" s="87">
        <v>529055.74</v>
      </c>
      <c r="S285" s="87">
        <v>-426126.4</v>
      </c>
      <c r="T285" s="134">
        <v>-44.612056921416055</v>
      </c>
      <c r="U285" s="133" t="s">
        <v>2909</v>
      </c>
    </row>
    <row r="286" spans="1:21" ht="17.25" hidden="1" customHeight="1">
      <c r="A286" s="132">
        <v>44227</v>
      </c>
      <c r="B286" s="133" t="s">
        <v>2907</v>
      </c>
      <c r="C286" s="134">
        <v>4</v>
      </c>
      <c r="D286" s="133" t="s">
        <v>16</v>
      </c>
      <c r="E286" s="133" t="s">
        <v>2019</v>
      </c>
      <c r="F286" s="133" t="s">
        <v>475</v>
      </c>
      <c r="G286" s="133" t="s">
        <v>476</v>
      </c>
      <c r="H286" s="133" t="s">
        <v>2923</v>
      </c>
      <c r="I286" s="133" t="s">
        <v>2839</v>
      </c>
      <c r="J286" s="133" t="s">
        <v>2922</v>
      </c>
      <c r="K286" s="133" t="s">
        <v>2908</v>
      </c>
      <c r="L286" s="133" t="s">
        <v>2816</v>
      </c>
      <c r="M286" s="133" t="s">
        <v>2817</v>
      </c>
      <c r="N286" s="134">
        <v>4</v>
      </c>
      <c r="O286" s="87">
        <v>119091.56</v>
      </c>
      <c r="P286" s="87">
        <v>339495.94</v>
      </c>
      <c r="Q286" s="87">
        <v>113165.31333333334</v>
      </c>
      <c r="R286" s="87">
        <v>14000.7</v>
      </c>
      <c r="S286" s="87">
        <v>-99164.613333333342</v>
      </c>
      <c r="T286" s="134">
        <v>-87.628099470055503</v>
      </c>
      <c r="U286" s="133" t="s">
        <v>2909</v>
      </c>
    </row>
    <row r="287" spans="1:21" ht="17.25" hidden="1" customHeight="1">
      <c r="A287" s="132">
        <v>44227</v>
      </c>
      <c r="B287" s="133" t="s">
        <v>2907</v>
      </c>
      <c r="C287" s="134">
        <v>4</v>
      </c>
      <c r="D287" s="133" t="s">
        <v>16</v>
      </c>
      <c r="E287" s="133" t="s">
        <v>2019</v>
      </c>
      <c r="F287" s="133" t="s">
        <v>475</v>
      </c>
      <c r="G287" s="133" t="s">
        <v>476</v>
      </c>
      <c r="H287" s="133" t="s">
        <v>2923</v>
      </c>
      <c r="I287" s="133" t="s">
        <v>2839</v>
      </c>
      <c r="J287" s="133" t="s">
        <v>2922</v>
      </c>
      <c r="K287" s="133" t="s">
        <v>2908</v>
      </c>
      <c r="L287" s="133" t="s">
        <v>2818</v>
      </c>
      <c r="M287" s="133" t="s">
        <v>2819</v>
      </c>
      <c r="N287" s="134">
        <v>4</v>
      </c>
      <c r="O287" s="87">
        <v>1415233.77</v>
      </c>
      <c r="P287" s="87">
        <v>1259863</v>
      </c>
      <c r="Q287" s="87">
        <v>419954.33333333337</v>
      </c>
      <c r="R287" s="87">
        <v>469214</v>
      </c>
      <c r="S287" s="87">
        <v>49259.666666666672</v>
      </c>
      <c r="T287" s="134">
        <v>11.729767442968004</v>
      </c>
      <c r="U287" s="133" t="s">
        <v>2910</v>
      </c>
    </row>
    <row r="288" spans="1:21" ht="17.25" hidden="1" customHeight="1">
      <c r="A288" s="132">
        <v>44227</v>
      </c>
      <c r="B288" s="133" t="s">
        <v>2907</v>
      </c>
      <c r="C288" s="134">
        <v>4</v>
      </c>
      <c r="D288" s="133" t="s">
        <v>16</v>
      </c>
      <c r="E288" s="133" t="s">
        <v>2019</v>
      </c>
      <c r="F288" s="133" t="s">
        <v>475</v>
      </c>
      <c r="G288" s="133" t="s">
        <v>476</v>
      </c>
      <c r="H288" s="133" t="s">
        <v>2923</v>
      </c>
      <c r="I288" s="133" t="s">
        <v>2839</v>
      </c>
      <c r="J288" s="133" t="s">
        <v>2922</v>
      </c>
      <c r="K288" s="133" t="s">
        <v>2908</v>
      </c>
      <c r="L288" s="133" t="s">
        <v>2820</v>
      </c>
      <c r="M288" s="133" t="s">
        <v>2821</v>
      </c>
      <c r="N288" s="134">
        <v>4</v>
      </c>
      <c r="O288" s="87">
        <v>19551852.359999999</v>
      </c>
      <c r="P288" s="87">
        <v>32000000</v>
      </c>
      <c r="Q288" s="87">
        <v>10666666.666666666</v>
      </c>
      <c r="R288" s="87">
        <v>10804487.74</v>
      </c>
      <c r="S288" s="87">
        <v>137821.07333333333</v>
      </c>
      <c r="T288" s="134">
        <v>1.2920725625</v>
      </c>
      <c r="U288" s="133" t="s">
        <v>2910</v>
      </c>
    </row>
    <row r="289" spans="1:21" ht="17.25" hidden="1" customHeight="1">
      <c r="A289" s="132">
        <v>44227</v>
      </c>
      <c r="B289" s="133" t="s">
        <v>2907</v>
      </c>
      <c r="C289" s="134">
        <v>4</v>
      </c>
      <c r="D289" s="133" t="s">
        <v>16</v>
      </c>
      <c r="E289" s="133" t="s">
        <v>2019</v>
      </c>
      <c r="F289" s="133" t="s">
        <v>475</v>
      </c>
      <c r="G289" s="133" t="s">
        <v>476</v>
      </c>
      <c r="H289" s="133" t="s">
        <v>2923</v>
      </c>
      <c r="I289" s="133" t="s">
        <v>2839</v>
      </c>
      <c r="J289" s="133" t="s">
        <v>2922</v>
      </c>
      <c r="K289" s="133" t="s">
        <v>2908</v>
      </c>
      <c r="L289" s="133" t="s">
        <v>2822</v>
      </c>
      <c r="M289" s="133" t="s">
        <v>2846</v>
      </c>
      <c r="N289" s="134">
        <v>4</v>
      </c>
      <c r="O289" s="87">
        <v>4994006.3899999997</v>
      </c>
      <c r="P289" s="87">
        <v>7400000</v>
      </c>
      <c r="Q289" s="87">
        <v>2466666.6666666665</v>
      </c>
      <c r="R289" s="87">
        <v>2210488</v>
      </c>
      <c r="S289" s="87">
        <v>-256178.66666666669</v>
      </c>
      <c r="T289" s="134">
        <v>-10.385621621621622</v>
      </c>
      <c r="U289" s="133" t="s">
        <v>2909</v>
      </c>
    </row>
    <row r="290" spans="1:21" ht="17.25" hidden="1" customHeight="1">
      <c r="A290" s="132">
        <v>44227</v>
      </c>
      <c r="B290" s="133" t="s">
        <v>2907</v>
      </c>
      <c r="C290" s="134">
        <v>4</v>
      </c>
      <c r="D290" s="133" t="s">
        <v>16</v>
      </c>
      <c r="E290" s="133" t="s">
        <v>2019</v>
      </c>
      <c r="F290" s="133" t="s">
        <v>475</v>
      </c>
      <c r="G290" s="133" t="s">
        <v>476</v>
      </c>
      <c r="H290" s="133" t="s">
        <v>2923</v>
      </c>
      <c r="I290" s="133" t="s">
        <v>2839</v>
      </c>
      <c r="J290" s="133" t="s">
        <v>2922</v>
      </c>
      <c r="K290" s="133" t="s">
        <v>2908</v>
      </c>
      <c r="L290" s="133" t="s">
        <v>2823</v>
      </c>
      <c r="M290" s="133" t="s">
        <v>2824</v>
      </c>
      <c r="N290" s="134">
        <v>4</v>
      </c>
      <c r="O290" s="87">
        <v>8371648.2599999998</v>
      </c>
      <c r="P290" s="87">
        <v>12500000</v>
      </c>
      <c r="Q290" s="87">
        <v>4166666.6666666665</v>
      </c>
      <c r="R290" s="87">
        <v>4290242.5</v>
      </c>
      <c r="S290" s="87">
        <v>123575.83333333334</v>
      </c>
      <c r="T290" s="134">
        <v>2.9658199999999999</v>
      </c>
      <c r="U290" s="133" t="s">
        <v>2910</v>
      </c>
    </row>
    <row r="291" spans="1:21" ht="17.25" hidden="1" customHeight="1">
      <c r="A291" s="132">
        <v>44227</v>
      </c>
      <c r="B291" s="133" t="s">
        <v>2907</v>
      </c>
      <c r="C291" s="134">
        <v>4</v>
      </c>
      <c r="D291" s="133" t="s">
        <v>16</v>
      </c>
      <c r="E291" s="133" t="s">
        <v>2019</v>
      </c>
      <c r="F291" s="133" t="s">
        <v>475</v>
      </c>
      <c r="G291" s="133" t="s">
        <v>476</v>
      </c>
      <c r="H291" s="133" t="s">
        <v>2923</v>
      </c>
      <c r="I291" s="133" t="s">
        <v>2839</v>
      </c>
      <c r="J291" s="133" t="s">
        <v>2922</v>
      </c>
      <c r="K291" s="133" t="s">
        <v>2908</v>
      </c>
      <c r="L291" s="133" t="s">
        <v>2825</v>
      </c>
      <c r="M291" s="133" t="s">
        <v>2826</v>
      </c>
      <c r="N291" s="134">
        <v>4</v>
      </c>
      <c r="O291" s="87">
        <v>1307800.79</v>
      </c>
      <c r="P291" s="87">
        <v>2200000</v>
      </c>
      <c r="Q291" s="87">
        <v>733333.33333333337</v>
      </c>
      <c r="R291" s="87">
        <v>701382.51</v>
      </c>
      <c r="S291" s="87">
        <v>-31950.823333333334</v>
      </c>
      <c r="T291" s="134">
        <v>-4.3569304545454548</v>
      </c>
      <c r="U291" s="133" t="s">
        <v>2909</v>
      </c>
    </row>
    <row r="292" spans="1:21" ht="17.25" hidden="1" customHeight="1">
      <c r="A292" s="132">
        <v>44227</v>
      </c>
      <c r="B292" s="133" t="s">
        <v>2907</v>
      </c>
      <c r="C292" s="134">
        <v>4</v>
      </c>
      <c r="D292" s="133" t="s">
        <v>16</v>
      </c>
      <c r="E292" s="133" t="s">
        <v>2019</v>
      </c>
      <c r="F292" s="133" t="s">
        <v>475</v>
      </c>
      <c r="G292" s="133" t="s">
        <v>476</v>
      </c>
      <c r="H292" s="133" t="s">
        <v>2923</v>
      </c>
      <c r="I292" s="133" t="s">
        <v>2839</v>
      </c>
      <c r="J292" s="133" t="s">
        <v>2922</v>
      </c>
      <c r="K292" s="133" t="s">
        <v>2908</v>
      </c>
      <c r="L292" s="133" t="s">
        <v>2827</v>
      </c>
      <c r="M292" s="133" t="s">
        <v>2828</v>
      </c>
      <c r="N292" s="134">
        <v>4</v>
      </c>
      <c r="O292" s="87">
        <v>1774923.42</v>
      </c>
      <c r="P292" s="87">
        <v>3000000</v>
      </c>
      <c r="Q292" s="87">
        <v>1000000</v>
      </c>
      <c r="R292" s="87">
        <v>624139.93000000005</v>
      </c>
      <c r="S292" s="87">
        <v>-375860.07</v>
      </c>
      <c r="T292" s="134">
        <v>-37.586007000000002</v>
      </c>
      <c r="U292" s="133" t="s">
        <v>2909</v>
      </c>
    </row>
    <row r="293" spans="1:21" ht="17.25" hidden="1" customHeight="1">
      <c r="A293" s="132">
        <v>44227</v>
      </c>
      <c r="B293" s="133" t="s">
        <v>2907</v>
      </c>
      <c r="C293" s="134">
        <v>4</v>
      </c>
      <c r="D293" s="133" t="s">
        <v>16</v>
      </c>
      <c r="E293" s="133" t="s">
        <v>2019</v>
      </c>
      <c r="F293" s="133" t="s">
        <v>475</v>
      </c>
      <c r="G293" s="133" t="s">
        <v>476</v>
      </c>
      <c r="H293" s="133" t="s">
        <v>2923</v>
      </c>
      <c r="I293" s="133" t="s">
        <v>2839</v>
      </c>
      <c r="J293" s="133" t="s">
        <v>2922</v>
      </c>
      <c r="K293" s="133" t="s">
        <v>2908</v>
      </c>
      <c r="L293" s="133" t="s">
        <v>2829</v>
      </c>
      <c r="M293" s="133" t="s">
        <v>2830</v>
      </c>
      <c r="N293" s="134">
        <v>4</v>
      </c>
      <c r="O293" s="87">
        <v>1661284.38</v>
      </c>
      <c r="P293" s="87">
        <v>2500000</v>
      </c>
      <c r="Q293" s="87">
        <v>833333.33333333337</v>
      </c>
      <c r="R293" s="87">
        <v>640603.03</v>
      </c>
      <c r="S293" s="87">
        <v>-192730.30333333334</v>
      </c>
      <c r="T293" s="134">
        <v>-23.1276364</v>
      </c>
      <c r="U293" s="133" t="s">
        <v>2909</v>
      </c>
    </row>
    <row r="294" spans="1:21" ht="17.25" hidden="1" customHeight="1">
      <c r="A294" s="132">
        <v>44227</v>
      </c>
      <c r="B294" s="133" t="s">
        <v>2907</v>
      </c>
      <c r="C294" s="134">
        <v>4</v>
      </c>
      <c r="D294" s="133" t="s">
        <v>16</v>
      </c>
      <c r="E294" s="133" t="s">
        <v>2019</v>
      </c>
      <c r="F294" s="133" t="s">
        <v>475</v>
      </c>
      <c r="G294" s="133" t="s">
        <v>476</v>
      </c>
      <c r="H294" s="133" t="s">
        <v>2923</v>
      </c>
      <c r="I294" s="133" t="s">
        <v>2839</v>
      </c>
      <c r="J294" s="133" t="s">
        <v>2922</v>
      </c>
      <c r="K294" s="133" t="s">
        <v>2908</v>
      </c>
      <c r="L294" s="133" t="s">
        <v>2831</v>
      </c>
      <c r="M294" s="133" t="s">
        <v>2832</v>
      </c>
      <c r="N294" s="134">
        <v>4</v>
      </c>
      <c r="O294" s="87">
        <v>1945768.41</v>
      </c>
      <c r="P294" s="87">
        <v>3000000</v>
      </c>
      <c r="Q294" s="87">
        <v>1000000</v>
      </c>
      <c r="R294" s="87">
        <v>758627.1</v>
      </c>
      <c r="S294" s="87">
        <v>-241372.9</v>
      </c>
      <c r="T294" s="134">
        <v>-24.13729</v>
      </c>
      <c r="U294" s="133" t="s">
        <v>2909</v>
      </c>
    </row>
    <row r="295" spans="1:21" ht="17.25" hidden="1" customHeight="1">
      <c r="A295" s="132">
        <v>44227</v>
      </c>
      <c r="B295" s="133" t="s">
        <v>2907</v>
      </c>
      <c r="C295" s="134">
        <v>4</v>
      </c>
      <c r="D295" s="133" t="s">
        <v>16</v>
      </c>
      <c r="E295" s="133" t="s">
        <v>2019</v>
      </c>
      <c r="F295" s="133" t="s">
        <v>475</v>
      </c>
      <c r="G295" s="133" t="s">
        <v>476</v>
      </c>
      <c r="H295" s="133" t="s">
        <v>2923</v>
      </c>
      <c r="I295" s="133" t="s">
        <v>2839</v>
      </c>
      <c r="J295" s="133" t="s">
        <v>2922</v>
      </c>
      <c r="K295" s="133" t="s">
        <v>2908</v>
      </c>
      <c r="L295" s="133" t="s">
        <v>2833</v>
      </c>
      <c r="M295" s="133" t="s">
        <v>2834</v>
      </c>
      <c r="N295" s="134">
        <v>4</v>
      </c>
      <c r="O295" s="87">
        <v>1825025.47</v>
      </c>
      <c r="P295" s="87">
        <v>2500000</v>
      </c>
      <c r="Q295" s="87">
        <v>833333.33333333337</v>
      </c>
      <c r="R295" s="87">
        <v>1207393.0399999998</v>
      </c>
      <c r="S295" s="87">
        <v>374059.70666666667</v>
      </c>
      <c r="T295" s="134">
        <v>44.887164800000001</v>
      </c>
      <c r="U295" s="133" t="s">
        <v>2910</v>
      </c>
    </row>
    <row r="296" spans="1:21" ht="17.25" hidden="1" customHeight="1">
      <c r="A296" s="132">
        <v>44227</v>
      </c>
      <c r="B296" s="133" t="s">
        <v>2907</v>
      </c>
      <c r="C296" s="134">
        <v>4</v>
      </c>
      <c r="D296" s="133" t="s">
        <v>16</v>
      </c>
      <c r="E296" s="133" t="s">
        <v>2019</v>
      </c>
      <c r="F296" s="133" t="s">
        <v>475</v>
      </c>
      <c r="G296" s="133" t="s">
        <v>476</v>
      </c>
      <c r="H296" s="133" t="s">
        <v>2923</v>
      </c>
      <c r="I296" s="133" t="s">
        <v>2839</v>
      </c>
      <c r="J296" s="133" t="s">
        <v>2922</v>
      </c>
      <c r="K296" s="133" t="s">
        <v>2908</v>
      </c>
      <c r="L296" s="133" t="s">
        <v>2835</v>
      </c>
      <c r="M296" s="133" t="s">
        <v>2836</v>
      </c>
      <c r="N296" s="134">
        <v>4</v>
      </c>
      <c r="O296" s="87">
        <v>94742.56</v>
      </c>
      <c r="P296" s="87">
        <v>100000</v>
      </c>
      <c r="Q296" s="87">
        <v>33333.333333333336</v>
      </c>
      <c r="R296" s="87">
        <v>43166.1</v>
      </c>
      <c r="S296" s="87">
        <v>9832.7666666666664</v>
      </c>
      <c r="T296" s="134">
        <v>29.4983</v>
      </c>
      <c r="U296" s="133" t="s">
        <v>2910</v>
      </c>
    </row>
    <row r="297" spans="1:21" ht="17.25" hidden="1" customHeight="1">
      <c r="A297" s="132">
        <v>44227</v>
      </c>
      <c r="B297" s="133" t="s">
        <v>2907</v>
      </c>
      <c r="C297" s="134">
        <v>4</v>
      </c>
      <c r="D297" s="133" t="s">
        <v>16</v>
      </c>
      <c r="E297" s="133" t="s">
        <v>2019</v>
      </c>
      <c r="F297" s="133" t="s">
        <v>475</v>
      </c>
      <c r="G297" s="133" t="s">
        <v>476</v>
      </c>
      <c r="H297" s="133" t="s">
        <v>2923</v>
      </c>
      <c r="I297" s="133" t="s">
        <v>2839</v>
      </c>
      <c r="J297" s="133" t="s">
        <v>2922</v>
      </c>
      <c r="K297" s="133" t="s">
        <v>2908</v>
      </c>
      <c r="L297" s="133" t="s">
        <v>2837</v>
      </c>
      <c r="M297" s="133" t="s">
        <v>2838</v>
      </c>
      <c r="N297" s="134">
        <v>4</v>
      </c>
      <c r="O297" s="87">
        <v>7699076.6500000004</v>
      </c>
      <c r="P297" s="87">
        <v>11000000</v>
      </c>
      <c r="Q297" s="87">
        <v>3666666.6666666665</v>
      </c>
      <c r="R297" s="87">
        <v>3000130.42</v>
      </c>
      <c r="S297" s="87">
        <v>-666536.24666666659</v>
      </c>
      <c r="T297" s="134">
        <v>-18.178261272727273</v>
      </c>
      <c r="U297" s="133" t="s">
        <v>2909</v>
      </c>
    </row>
    <row r="298" spans="1:21" ht="17.25" hidden="1" customHeight="1">
      <c r="A298" s="132">
        <v>44227</v>
      </c>
      <c r="B298" s="133" t="s">
        <v>2907</v>
      </c>
      <c r="C298" s="134">
        <v>4</v>
      </c>
      <c r="D298" s="133" t="s">
        <v>16</v>
      </c>
      <c r="E298" s="133" t="s">
        <v>2019</v>
      </c>
      <c r="F298" s="133" t="s">
        <v>475</v>
      </c>
      <c r="G298" s="133" t="s">
        <v>476</v>
      </c>
      <c r="H298" s="133" t="s">
        <v>2923</v>
      </c>
      <c r="I298" s="133" t="s">
        <v>2839</v>
      </c>
      <c r="J298" s="133" t="s">
        <v>2922</v>
      </c>
      <c r="K298" s="133" t="s">
        <v>2908</v>
      </c>
      <c r="L298" s="133" t="s">
        <v>2872</v>
      </c>
      <c r="M298" s="133" t="s">
        <v>2873</v>
      </c>
      <c r="N298" s="134">
        <v>4</v>
      </c>
      <c r="O298" s="87">
        <v>0</v>
      </c>
      <c r="P298" s="88"/>
      <c r="Q298" s="88"/>
      <c r="R298" s="87">
        <v>0</v>
      </c>
      <c r="S298" s="88"/>
      <c r="T298" s="135"/>
      <c r="U298" s="133" t="s">
        <v>2916</v>
      </c>
    </row>
    <row r="299" spans="1:21" ht="17.25" hidden="1" customHeight="1">
      <c r="A299" s="132">
        <v>44227</v>
      </c>
      <c r="B299" s="133" t="s">
        <v>2907</v>
      </c>
      <c r="C299" s="134">
        <v>4</v>
      </c>
      <c r="D299" s="133" t="s">
        <v>16</v>
      </c>
      <c r="E299" s="133" t="s">
        <v>2019</v>
      </c>
      <c r="F299" s="133" t="s">
        <v>475</v>
      </c>
      <c r="G299" s="133" t="s">
        <v>476</v>
      </c>
      <c r="H299" s="133" t="s">
        <v>2924</v>
      </c>
      <c r="I299" s="133" t="s">
        <v>2911</v>
      </c>
      <c r="J299" s="133" t="s">
        <v>2923</v>
      </c>
      <c r="K299" s="133" t="s">
        <v>1944</v>
      </c>
      <c r="L299" s="133" t="s">
        <v>2852</v>
      </c>
      <c r="M299" s="133" t="s">
        <v>2912</v>
      </c>
      <c r="N299" s="134">
        <v>4</v>
      </c>
      <c r="O299" s="87">
        <v>12313110.73</v>
      </c>
      <c r="P299" s="87">
        <v>12313110.73</v>
      </c>
      <c r="Q299" s="87">
        <v>4104370.2433333336</v>
      </c>
      <c r="R299" s="87">
        <v>23095586.930000003</v>
      </c>
      <c r="S299" s="87">
        <v>18991216.686666667</v>
      </c>
      <c r="T299" s="134">
        <v>462.70720136697736</v>
      </c>
      <c r="U299" s="133" t="s">
        <v>2909</v>
      </c>
    </row>
    <row r="300" spans="1:21" ht="17.25" hidden="1" customHeight="1">
      <c r="A300" s="132">
        <v>44227</v>
      </c>
      <c r="B300" s="133" t="s">
        <v>2907</v>
      </c>
      <c r="C300" s="134">
        <v>4</v>
      </c>
      <c r="D300" s="133" t="s">
        <v>16</v>
      </c>
      <c r="E300" s="133" t="s">
        <v>2019</v>
      </c>
      <c r="F300" s="133" t="s">
        <v>475</v>
      </c>
      <c r="G300" s="133" t="s">
        <v>476</v>
      </c>
      <c r="H300" s="133" t="s">
        <v>2925</v>
      </c>
      <c r="I300" s="133" t="s">
        <v>2913</v>
      </c>
      <c r="J300" s="133" t="s">
        <v>2926</v>
      </c>
      <c r="K300" s="133" t="s">
        <v>1944</v>
      </c>
      <c r="L300" s="133" t="s">
        <v>2853</v>
      </c>
      <c r="M300" s="133" t="s">
        <v>2914</v>
      </c>
      <c r="N300" s="134">
        <v>4</v>
      </c>
      <c r="O300" s="87">
        <v>21030590.989999998</v>
      </c>
      <c r="P300" s="87">
        <v>21030590.989999998</v>
      </c>
      <c r="Q300" s="87">
        <v>7010196.9966666671</v>
      </c>
      <c r="R300" s="87">
        <v>28847338.089999996</v>
      </c>
      <c r="S300" s="87">
        <v>21837141.093333334</v>
      </c>
      <c r="T300" s="134">
        <v>311.5053842811671</v>
      </c>
      <c r="U300" s="133" t="s">
        <v>2909</v>
      </c>
    </row>
    <row r="301" spans="1:21" ht="17.25" hidden="1" customHeight="1">
      <c r="A301" s="132">
        <v>44227</v>
      </c>
      <c r="B301" s="133" t="s">
        <v>2907</v>
      </c>
      <c r="C301" s="134">
        <v>4</v>
      </c>
      <c r="D301" s="133" t="s">
        <v>16</v>
      </c>
      <c r="E301" s="133" t="s">
        <v>2019</v>
      </c>
      <c r="F301" s="133" t="s">
        <v>475</v>
      </c>
      <c r="G301" s="133" t="s">
        <v>476</v>
      </c>
      <c r="H301" s="133" t="s">
        <v>2925</v>
      </c>
      <c r="I301" s="133" t="s">
        <v>2913</v>
      </c>
      <c r="J301" s="133" t="s">
        <v>2926</v>
      </c>
      <c r="K301" s="133" t="s">
        <v>1944</v>
      </c>
      <c r="L301" s="133" t="s">
        <v>2854</v>
      </c>
      <c r="M301" s="133" t="s">
        <v>2915</v>
      </c>
      <c r="N301" s="134">
        <v>4</v>
      </c>
      <c r="O301" s="87">
        <v>18535160.57</v>
      </c>
      <c r="P301" s="87">
        <v>-18535160.57</v>
      </c>
      <c r="Q301" s="87">
        <v>-6178386.8566666665</v>
      </c>
      <c r="R301" s="87">
        <v>-17747675.460000005</v>
      </c>
      <c r="S301" s="87">
        <v>-11569288.603333334</v>
      </c>
      <c r="T301" s="134">
        <v>187.25419550007169</v>
      </c>
      <c r="U301" s="133" t="s">
        <v>2909</v>
      </c>
    </row>
    <row r="302" spans="1:21" ht="17.25" hidden="1" customHeight="1">
      <c r="A302" s="132">
        <v>44227</v>
      </c>
      <c r="B302" s="133" t="s">
        <v>2907</v>
      </c>
      <c r="C302" s="134">
        <v>4</v>
      </c>
      <c r="D302" s="133" t="s">
        <v>16</v>
      </c>
      <c r="E302" s="133" t="s">
        <v>2019</v>
      </c>
      <c r="F302" s="133" t="s">
        <v>477</v>
      </c>
      <c r="G302" s="133" t="s">
        <v>478</v>
      </c>
      <c r="H302" s="133" t="s">
        <v>2922</v>
      </c>
      <c r="I302" s="133" t="s">
        <v>2811</v>
      </c>
      <c r="J302" s="133" t="s">
        <v>2922</v>
      </c>
      <c r="K302" s="133" t="s">
        <v>2908</v>
      </c>
      <c r="L302" s="133" t="s">
        <v>2790</v>
      </c>
      <c r="M302" s="133" t="s">
        <v>2791</v>
      </c>
      <c r="N302" s="134">
        <v>4</v>
      </c>
      <c r="O302" s="87">
        <v>24451223.57</v>
      </c>
      <c r="P302" s="87">
        <v>29350000</v>
      </c>
      <c r="Q302" s="87">
        <v>9783333.333333334</v>
      </c>
      <c r="R302" s="87">
        <v>21049932.349999998</v>
      </c>
      <c r="S302" s="87">
        <v>11266599.016666666</v>
      </c>
      <c r="T302" s="134">
        <v>115.16114838160135</v>
      </c>
      <c r="U302" s="133" t="s">
        <v>2909</v>
      </c>
    </row>
    <row r="303" spans="1:21" ht="17.25" hidden="1" customHeight="1">
      <c r="A303" s="132">
        <v>44227</v>
      </c>
      <c r="B303" s="133" t="s">
        <v>2907</v>
      </c>
      <c r="C303" s="134">
        <v>4</v>
      </c>
      <c r="D303" s="133" t="s">
        <v>16</v>
      </c>
      <c r="E303" s="133" t="s">
        <v>2019</v>
      </c>
      <c r="F303" s="133" t="s">
        <v>477</v>
      </c>
      <c r="G303" s="133" t="s">
        <v>478</v>
      </c>
      <c r="H303" s="133" t="s">
        <v>2922</v>
      </c>
      <c r="I303" s="133" t="s">
        <v>2811</v>
      </c>
      <c r="J303" s="133" t="s">
        <v>2922</v>
      </c>
      <c r="K303" s="133" t="s">
        <v>2908</v>
      </c>
      <c r="L303" s="133" t="s">
        <v>2792</v>
      </c>
      <c r="M303" s="133" t="s">
        <v>2793</v>
      </c>
      <c r="N303" s="134">
        <v>4</v>
      </c>
      <c r="O303" s="87">
        <v>49564.77</v>
      </c>
      <c r="P303" s="87">
        <v>80000</v>
      </c>
      <c r="Q303" s="87">
        <v>26666.666666666668</v>
      </c>
      <c r="R303" s="87">
        <v>14500</v>
      </c>
      <c r="S303" s="87">
        <v>-12166.666666666666</v>
      </c>
      <c r="T303" s="134">
        <v>-45.625</v>
      </c>
      <c r="U303" s="133" t="s">
        <v>2910</v>
      </c>
    </row>
    <row r="304" spans="1:21" ht="17.25" hidden="1" customHeight="1">
      <c r="A304" s="132">
        <v>44227</v>
      </c>
      <c r="B304" s="133" t="s">
        <v>2907</v>
      </c>
      <c r="C304" s="134">
        <v>4</v>
      </c>
      <c r="D304" s="133" t="s">
        <v>16</v>
      </c>
      <c r="E304" s="133" t="s">
        <v>2019</v>
      </c>
      <c r="F304" s="133" t="s">
        <v>477</v>
      </c>
      <c r="G304" s="133" t="s">
        <v>478</v>
      </c>
      <c r="H304" s="133" t="s">
        <v>2922</v>
      </c>
      <c r="I304" s="133" t="s">
        <v>2811</v>
      </c>
      <c r="J304" s="133" t="s">
        <v>2922</v>
      </c>
      <c r="K304" s="133" t="s">
        <v>2908</v>
      </c>
      <c r="L304" s="133" t="s">
        <v>2794</v>
      </c>
      <c r="M304" s="133" t="s">
        <v>2795</v>
      </c>
      <c r="N304" s="134">
        <v>4</v>
      </c>
      <c r="O304" s="87">
        <v>80299.08</v>
      </c>
      <c r="P304" s="87">
        <v>150000</v>
      </c>
      <c r="Q304" s="87">
        <v>50000</v>
      </c>
      <c r="R304" s="87">
        <v>48220.5</v>
      </c>
      <c r="S304" s="87">
        <v>-1779.5</v>
      </c>
      <c r="T304" s="134">
        <v>-3.5590000000000002</v>
      </c>
      <c r="U304" s="133" t="s">
        <v>2910</v>
      </c>
    </row>
    <row r="305" spans="1:21" ht="17.25" hidden="1" customHeight="1">
      <c r="A305" s="132">
        <v>44227</v>
      </c>
      <c r="B305" s="133" t="s">
        <v>2907</v>
      </c>
      <c r="C305" s="134">
        <v>4</v>
      </c>
      <c r="D305" s="133" t="s">
        <v>16</v>
      </c>
      <c r="E305" s="133" t="s">
        <v>2019</v>
      </c>
      <c r="F305" s="133" t="s">
        <v>477</v>
      </c>
      <c r="G305" s="133" t="s">
        <v>478</v>
      </c>
      <c r="H305" s="133" t="s">
        <v>2922</v>
      </c>
      <c r="I305" s="133" t="s">
        <v>2811</v>
      </c>
      <c r="J305" s="133" t="s">
        <v>2922</v>
      </c>
      <c r="K305" s="133" t="s">
        <v>2908</v>
      </c>
      <c r="L305" s="133" t="s">
        <v>2865</v>
      </c>
      <c r="M305" s="133" t="s">
        <v>2796</v>
      </c>
      <c r="N305" s="134">
        <v>4</v>
      </c>
      <c r="O305" s="87">
        <v>186911.99</v>
      </c>
      <c r="P305" s="87">
        <v>410000</v>
      </c>
      <c r="Q305" s="87">
        <v>136666.66666666669</v>
      </c>
      <c r="R305" s="87">
        <v>203046</v>
      </c>
      <c r="S305" s="87">
        <v>66379.333333333328</v>
      </c>
      <c r="T305" s="134">
        <v>48.570243902439024</v>
      </c>
      <c r="U305" s="133" t="s">
        <v>2909</v>
      </c>
    </row>
    <row r="306" spans="1:21" ht="17.25" hidden="1" customHeight="1">
      <c r="A306" s="132">
        <v>44227</v>
      </c>
      <c r="B306" s="133" t="s">
        <v>2907</v>
      </c>
      <c r="C306" s="134">
        <v>4</v>
      </c>
      <c r="D306" s="133" t="s">
        <v>16</v>
      </c>
      <c r="E306" s="133" t="s">
        <v>2019</v>
      </c>
      <c r="F306" s="133" t="s">
        <v>477</v>
      </c>
      <c r="G306" s="133" t="s">
        <v>478</v>
      </c>
      <c r="H306" s="133" t="s">
        <v>2922</v>
      </c>
      <c r="I306" s="133" t="s">
        <v>2811</v>
      </c>
      <c r="J306" s="133" t="s">
        <v>2922</v>
      </c>
      <c r="K306" s="133" t="s">
        <v>2908</v>
      </c>
      <c r="L306" s="133" t="s">
        <v>2797</v>
      </c>
      <c r="M306" s="133" t="s">
        <v>2798</v>
      </c>
      <c r="N306" s="134">
        <v>4</v>
      </c>
      <c r="O306" s="87">
        <v>1914454.68</v>
      </c>
      <c r="P306" s="87">
        <v>4100000</v>
      </c>
      <c r="Q306" s="87">
        <v>1366666.6666666667</v>
      </c>
      <c r="R306" s="87">
        <v>1454976.5</v>
      </c>
      <c r="S306" s="87">
        <v>88309.833333333343</v>
      </c>
      <c r="T306" s="134">
        <v>6.4616951219512195</v>
      </c>
      <c r="U306" s="133" t="s">
        <v>2909</v>
      </c>
    </row>
    <row r="307" spans="1:21" ht="17.25" hidden="1" customHeight="1">
      <c r="A307" s="132">
        <v>44227</v>
      </c>
      <c r="B307" s="133" t="s">
        <v>2907</v>
      </c>
      <c r="C307" s="134">
        <v>4</v>
      </c>
      <c r="D307" s="133" t="s">
        <v>16</v>
      </c>
      <c r="E307" s="133" t="s">
        <v>2019</v>
      </c>
      <c r="F307" s="133" t="s">
        <v>477</v>
      </c>
      <c r="G307" s="133" t="s">
        <v>478</v>
      </c>
      <c r="H307" s="133" t="s">
        <v>2922</v>
      </c>
      <c r="I307" s="133" t="s">
        <v>2811</v>
      </c>
      <c r="J307" s="133" t="s">
        <v>2922</v>
      </c>
      <c r="K307" s="133" t="s">
        <v>2908</v>
      </c>
      <c r="L307" s="133" t="s">
        <v>2799</v>
      </c>
      <c r="M307" s="133" t="s">
        <v>2800</v>
      </c>
      <c r="N307" s="134">
        <v>4</v>
      </c>
      <c r="O307" s="87">
        <v>1381873.04</v>
      </c>
      <c r="P307" s="87">
        <v>2700000</v>
      </c>
      <c r="Q307" s="87">
        <v>900000</v>
      </c>
      <c r="R307" s="87">
        <v>1111006.83</v>
      </c>
      <c r="S307" s="87">
        <v>211006.83</v>
      </c>
      <c r="T307" s="134">
        <v>23.445203333333335</v>
      </c>
      <c r="U307" s="133" t="s">
        <v>2909</v>
      </c>
    </row>
    <row r="308" spans="1:21" ht="17.25" hidden="1" customHeight="1">
      <c r="A308" s="132">
        <v>44227</v>
      </c>
      <c r="B308" s="133" t="s">
        <v>2907</v>
      </c>
      <c r="C308" s="134">
        <v>4</v>
      </c>
      <c r="D308" s="133" t="s">
        <v>16</v>
      </c>
      <c r="E308" s="133" t="s">
        <v>2019</v>
      </c>
      <c r="F308" s="133" t="s">
        <v>477</v>
      </c>
      <c r="G308" s="133" t="s">
        <v>478</v>
      </c>
      <c r="H308" s="133" t="s">
        <v>2922</v>
      </c>
      <c r="I308" s="133" t="s">
        <v>2811</v>
      </c>
      <c r="J308" s="133" t="s">
        <v>2922</v>
      </c>
      <c r="K308" s="133" t="s">
        <v>2908</v>
      </c>
      <c r="L308" s="133" t="s">
        <v>2801</v>
      </c>
      <c r="M308" s="133" t="s">
        <v>2802</v>
      </c>
      <c r="N308" s="134">
        <v>4</v>
      </c>
      <c r="O308" s="87">
        <v>244955.99</v>
      </c>
      <c r="P308" s="87">
        <v>250000</v>
      </c>
      <c r="Q308" s="87">
        <v>83333.333333333343</v>
      </c>
      <c r="R308" s="87">
        <v>114204.5</v>
      </c>
      <c r="S308" s="87">
        <v>30871.166666666672</v>
      </c>
      <c r="T308" s="134">
        <v>37.045400000000001</v>
      </c>
      <c r="U308" s="133" t="s">
        <v>2909</v>
      </c>
    </row>
    <row r="309" spans="1:21" ht="17.25" hidden="1" customHeight="1">
      <c r="A309" s="132">
        <v>44227</v>
      </c>
      <c r="B309" s="133" t="s">
        <v>2907</v>
      </c>
      <c r="C309" s="134">
        <v>4</v>
      </c>
      <c r="D309" s="133" t="s">
        <v>16</v>
      </c>
      <c r="E309" s="133" t="s">
        <v>2019</v>
      </c>
      <c r="F309" s="133" t="s">
        <v>477</v>
      </c>
      <c r="G309" s="133" t="s">
        <v>478</v>
      </c>
      <c r="H309" s="133" t="s">
        <v>2922</v>
      </c>
      <c r="I309" s="133" t="s">
        <v>2811</v>
      </c>
      <c r="J309" s="133" t="s">
        <v>2922</v>
      </c>
      <c r="K309" s="133" t="s">
        <v>2908</v>
      </c>
      <c r="L309" s="133" t="s">
        <v>2803</v>
      </c>
      <c r="M309" s="133" t="s">
        <v>2804</v>
      </c>
      <c r="N309" s="134">
        <v>4</v>
      </c>
      <c r="O309" s="87">
        <v>2654153.85</v>
      </c>
      <c r="P309" s="87">
        <v>5105000</v>
      </c>
      <c r="Q309" s="87">
        <v>1701666.6666666665</v>
      </c>
      <c r="R309" s="87">
        <v>2015837.5</v>
      </c>
      <c r="S309" s="87">
        <v>314170.83333333331</v>
      </c>
      <c r="T309" s="134">
        <v>18.462536728697355</v>
      </c>
      <c r="U309" s="133" t="s">
        <v>2909</v>
      </c>
    </row>
    <row r="310" spans="1:21" ht="17.25" hidden="1" customHeight="1">
      <c r="A310" s="132">
        <v>44227</v>
      </c>
      <c r="B310" s="133" t="s">
        <v>2907</v>
      </c>
      <c r="C310" s="134">
        <v>4</v>
      </c>
      <c r="D310" s="133" t="s">
        <v>16</v>
      </c>
      <c r="E310" s="133" t="s">
        <v>2019</v>
      </c>
      <c r="F310" s="133" t="s">
        <v>477</v>
      </c>
      <c r="G310" s="133" t="s">
        <v>478</v>
      </c>
      <c r="H310" s="133" t="s">
        <v>2922</v>
      </c>
      <c r="I310" s="133" t="s">
        <v>2811</v>
      </c>
      <c r="J310" s="133" t="s">
        <v>2922</v>
      </c>
      <c r="K310" s="133" t="s">
        <v>2908</v>
      </c>
      <c r="L310" s="133" t="s">
        <v>2805</v>
      </c>
      <c r="M310" s="133" t="s">
        <v>2806</v>
      </c>
      <c r="N310" s="134">
        <v>4</v>
      </c>
      <c r="O310" s="87">
        <v>15988507.359999999</v>
      </c>
      <c r="P310" s="87">
        <v>40519200</v>
      </c>
      <c r="Q310" s="87">
        <v>13506400</v>
      </c>
      <c r="R310" s="87">
        <v>12755950</v>
      </c>
      <c r="S310" s="87">
        <v>-750450</v>
      </c>
      <c r="T310" s="134">
        <v>-5.556254812533318</v>
      </c>
      <c r="U310" s="133" t="s">
        <v>2910</v>
      </c>
    </row>
    <row r="311" spans="1:21" ht="17.25" hidden="1" customHeight="1">
      <c r="A311" s="132">
        <v>44227</v>
      </c>
      <c r="B311" s="133" t="s">
        <v>2907</v>
      </c>
      <c r="C311" s="134">
        <v>4</v>
      </c>
      <c r="D311" s="133" t="s">
        <v>16</v>
      </c>
      <c r="E311" s="133" t="s">
        <v>2019</v>
      </c>
      <c r="F311" s="133" t="s">
        <v>477</v>
      </c>
      <c r="G311" s="133" t="s">
        <v>478</v>
      </c>
      <c r="H311" s="133" t="s">
        <v>2922</v>
      </c>
      <c r="I311" s="133" t="s">
        <v>2811</v>
      </c>
      <c r="J311" s="133" t="s">
        <v>2922</v>
      </c>
      <c r="K311" s="133" t="s">
        <v>2908</v>
      </c>
      <c r="L311" s="133" t="s">
        <v>2807</v>
      </c>
      <c r="M311" s="133" t="s">
        <v>2808</v>
      </c>
      <c r="N311" s="134">
        <v>4</v>
      </c>
      <c r="O311" s="87">
        <v>2898624.94</v>
      </c>
      <c r="P311" s="87">
        <v>5958130</v>
      </c>
      <c r="Q311" s="87">
        <v>1986043.3333333335</v>
      </c>
      <c r="R311" s="87">
        <v>1990974.89</v>
      </c>
      <c r="S311" s="87">
        <v>4931.5566666666664</v>
      </c>
      <c r="T311" s="134">
        <v>0.24831062766337764</v>
      </c>
      <c r="U311" s="133" t="s">
        <v>2909</v>
      </c>
    </row>
    <row r="312" spans="1:21" ht="17.25" hidden="1" customHeight="1">
      <c r="A312" s="132">
        <v>44227</v>
      </c>
      <c r="B312" s="133" t="s">
        <v>2907</v>
      </c>
      <c r="C312" s="134">
        <v>4</v>
      </c>
      <c r="D312" s="133" t="s">
        <v>16</v>
      </c>
      <c r="E312" s="133" t="s">
        <v>2019</v>
      </c>
      <c r="F312" s="133" t="s">
        <v>477</v>
      </c>
      <c r="G312" s="133" t="s">
        <v>478</v>
      </c>
      <c r="H312" s="133" t="s">
        <v>2922</v>
      </c>
      <c r="I312" s="133" t="s">
        <v>2811</v>
      </c>
      <c r="J312" s="133" t="s">
        <v>2922</v>
      </c>
      <c r="K312" s="133" t="s">
        <v>2908</v>
      </c>
      <c r="L312" s="133" t="s">
        <v>2870</v>
      </c>
      <c r="M312" s="133" t="s">
        <v>2871</v>
      </c>
      <c r="N312" s="134">
        <v>4</v>
      </c>
      <c r="O312" s="87">
        <v>0</v>
      </c>
      <c r="P312" s="87">
        <v>0</v>
      </c>
      <c r="Q312" s="87">
        <v>0</v>
      </c>
      <c r="R312" s="87">
        <v>6449.4</v>
      </c>
      <c r="S312" s="87">
        <v>6449.4</v>
      </c>
      <c r="T312" s="135"/>
      <c r="U312" s="133" t="s">
        <v>2909</v>
      </c>
    </row>
    <row r="313" spans="1:21" ht="17.25" hidden="1" customHeight="1">
      <c r="A313" s="132">
        <v>44227</v>
      </c>
      <c r="B313" s="133" t="s">
        <v>2907</v>
      </c>
      <c r="C313" s="134">
        <v>4</v>
      </c>
      <c r="D313" s="133" t="s">
        <v>16</v>
      </c>
      <c r="E313" s="133" t="s">
        <v>2019</v>
      </c>
      <c r="F313" s="133" t="s">
        <v>477</v>
      </c>
      <c r="G313" s="133" t="s">
        <v>478</v>
      </c>
      <c r="H313" s="133" t="s">
        <v>2922</v>
      </c>
      <c r="I313" s="133" t="s">
        <v>2811</v>
      </c>
      <c r="J313" s="133" t="s">
        <v>2922</v>
      </c>
      <c r="K313" s="133" t="s">
        <v>2908</v>
      </c>
      <c r="L313" s="133" t="s">
        <v>2809</v>
      </c>
      <c r="M313" s="133" t="s">
        <v>2810</v>
      </c>
      <c r="N313" s="134">
        <v>4</v>
      </c>
      <c r="O313" s="87">
        <v>5720393.3499999996</v>
      </c>
      <c r="P313" s="87">
        <v>5262493.84</v>
      </c>
      <c r="Q313" s="87">
        <v>1754164.6133333333</v>
      </c>
      <c r="R313" s="87">
        <v>3445877.84</v>
      </c>
      <c r="S313" s="87">
        <v>1691713.2266666668</v>
      </c>
      <c r="T313" s="134">
        <v>96.439821770888756</v>
      </c>
      <c r="U313" s="133" t="s">
        <v>2909</v>
      </c>
    </row>
    <row r="314" spans="1:21" ht="17.25" hidden="1" customHeight="1">
      <c r="A314" s="132">
        <v>44227</v>
      </c>
      <c r="B314" s="133" t="s">
        <v>2907</v>
      </c>
      <c r="C314" s="134">
        <v>4</v>
      </c>
      <c r="D314" s="133" t="s">
        <v>16</v>
      </c>
      <c r="E314" s="133" t="s">
        <v>2019</v>
      </c>
      <c r="F314" s="133" t="s">
        <v>477</v>
      </c>
      <c r="G314" s="133" t="s">
        <v>478</v>
      </c>
      <c r="H314" s="133" t="s">
        <v>2923</v>
      </c>
      <c r="I314" s="133" t="s">
        <v>2839</v>
      </c>
      <c r="J314" s="133" t="s">
        <v>2922</v>
      </c>
      <c r="K314" s="133" t="s">
        <v>2908</v>
      </c>
      <c r="L314" s="133" t="s">
        <v>2812</v>
      </c>
      <c r="M314" s="133" t="s">
        <v>2813</v>
      </c>
      <c r="N314" s="134">
        <v>4</v>
      </c>
      <c r="O314" s="87">
        <v>4413582.99</v>
      </c>
      <c r="P314" s="87">
        <v>7400000</v>
      </c>
      <c r="Q314" s="87">
        <v>2466666.6666666665</v>
      </c>
      <c r="R314" s="87">
        <v>2425229.0299999998</v>
      </c>
      <c r="S314" s="87">
        <v>-41437.636666666665</v>
      </c>
      <c r="T314" s="134">
        <v>-1.6799041891891893</v>
      </c>
      <c r="U314" s="133" t="s">
        <v>2909</v>
      </c>
    </row>
    <row r="315" spans="1:21" ht="17.25" hidden="1" customHeight="1">
      <c r="A315" s="132">
        <v>44227</v>
      </c>
      <c r="B315" s="133" t="s">
        <v>2907</v>
      </c>
      <c r="C315" s="134">
        <v>4</v>
      </c>
      <c r="D315" s="133" t="s">
        <v>16</v>
      </c>
      <c r="E315" s="133" t="s">
        <v>2019</v>
      </c>
      <c r="F315" s="133" t="s">
        <v>477</v>
      </c>
      <c r="G315" s="133" t="s">
        <v>478</v>
      </c>
      <c r="H315" s="133" t="s">
        <v>2923</v>
      </c>
      <c r="I315" s="133" t="s">
        <v>2839</v>
      </c>
      <c r="J315" s="133" t="s">
        <v>2922</v>
      </c>
      <c r="K315" s="133" t="s">
        <v>2908</v>
      </c>
      <c r="L315" s="133" t="s">
        <v>2814</v>
      </c>
      <c r="M315" s="133" t="s">
        <v>2815</v>
      </c>
      <c r="N315" s="134">
        <v>4</v>
      </c>
      <c r="O315" s="87">
        <v>833685.75</v>
      </c>
      <c r="P315" s="87">
        <v>1400000</v>
      </c>
      <c r="Q315" s="87">
        <v>466666.66666666669</v>
      </c>
      <c r="R315" s="87">
        <v>578269.36</v>
      </c>
      <c r="S315" s="87">
        <v>111602.69333333333</v>
      </c>
      <c r="T315" s="134">
        <v>23.914862857142854</v>
      </c>
      <c r="U315" s="133" t="s">
        <v>2910</v>
      </c>
    </row>
    <row r="316" spans="1:21" ht="17.25" hidden="1" customHeight="1">
      <c r="A316" s="132">
        <v>44227</v>
      </c>
      <c r="B316" s="133" t="s">
        <v>2907</v>
      </c>
      <c r="C316" s="134">
        <v>4</v>
      </c>
      <c r="D316" s="133" t="s">
        <v>16</v>
      </c>
      <c r="E316" s="133" t="s">
        <v>2019</v>
      </c>
      <c r="F316" s="133" t="s">
        <v>477</v>
      </c>
      <c r="G316" s="133" t="s">
        <v>478</v>
      </c>
      <c r="H316" s="133" t="s">
        <v>2923</v>
      </c>
      <c r="I316" s="133" t="s">
        <v>2839</v>
      </c>
      <c r="J316" s="133" t="s">
        <v>2922</v>
      </c>
      <c r="K316" s="133" t="s">
        <v>2908</v>
      </c>
      <c r="L316" s="133" t="s">
        <v>2816</v>
      </c>
      <c r="M316" s="133" t="s">
        <v>2817</v>
      </c>
      <c r="N316" s="134">
        <v>4</v>
      </c>
      <c r="O316" s="87">
        <v>175910.04</v>
      </c>
      <c r="P316" s="87">
        <v>400000</v>
      </c>
      <c r="Q316" s="87">
        <v>133333.33333333334</v>
      </c>
      <c r="R316" s="87">
        <v>60593.62</v>
      </c>
      <c r="S316" s="87">
        <v>-72739.713333333333</v>
      </c>
      <c r="T316" s="134">
        <v>-54.554785000000003</v>
      </c>
      <c r="U316" s="133" t="s">
        <v>2909</v>
      </c>
    </row>
    <row r="317" spans="1:21" ht="17.25" hidden="1" customHeight="1">
      <c r="A317" s="132">
        <v>44227</v>
      </c>
      <c r="B317" s="133" t="s">
        <v>2907</v>
      </c>
      <c r="C317" s="134">
        <v>4</v>
      </c>
      <c r="D317" s="133" t="s">
        <v>16</v>
      </c>
      <c r="E317" s="133" t="s">
        <v>2019</v>
      </c>
      <c r="F317" s="133" t="s">
        <v>477</v>
      </c>
      <c r="G317" s="133" t="s">
        <v>478</v>
      </c>
      <c r="H317" s="133" t="s">
        <v>2923</v>
      </c>
      <c r="I317" s="133" t="s">
        <v>2839</v>
      </c>
      <c r="J317" s="133" t="s">
        <v>2922</v>
      </c>
      <c r="K317" s="133" t="s">
        <v>2908</v>
      </c>
      <c r="L317" s="133" t="s">
        <v>2818</v>
      </c>
      <c r="M317" s="133" t="s">
        <v>2819</v>
      </c>
      <c r="N317" s="134">
        <v>4</v>
      </c>
      <c r="O317" s="87">
        <v>954304.03</v>
      </c>
      <c r="P317" s="87">
        <v>1570000</v>
      </c>
      <c r="Q317" s="87">
        <v>523333.33333333343</v>
      </c>
      <c r="R317" s="87">
        <v>560137</v>
      </c>
      <c r="S317" s="87">
        <v>36803.666666666672</v>
      </c>
      <c r="T317" s="134">
        <v>7.0325477707006376</v>
      </c>
      <c r="U317" s="133" t="s">
        <v>2910</v>
      </c>
    </row>
    <row r="318" spans="1:21" ht="17.25" hidden="1" customHeight="1">
      <c r="A318" s="132">
        <v>44227</v>
      </c>
      <c r="B318" s="133" t="s">
        <v>2907</v>
      </c>
      <c r="C318" s="134">
        <v>4</v>
      </c>
      <c r="D318" s="133" t="s">
        <v>16</v>
      </c>
      <c r="E318" s="133" t="s">
        <v>2019</v>
      </c>
      <c r="F318" s="133" t="s">
        <v>477</v>
      </c>
      <c r="G318" s="133" t="s">
        <v>478</v>
      </c>
      <c r="H318" s="133" t="s">
        <v>2923</v>
      </c>
      <c r="I318" s="133" t="s">
        <v>2839</v>
      </c>
      <c r="J318" s="133" t="s">
        <v>2922</v>
      </c>
      <c r="K318" s="133" t="s">
        <v>2908</v>
      </c>
      <c r="L318" s="133" t="s">
        <v>2820</v>
      </c>
      <c r="M318" s="133" t="s">
        <v>2821</v>
      </c>
      <c r="N318" s="134">
        <v>4</v>
      </c>
      <c r="O318" s="87">
        <v>22242969.829999998</v>
      </c>
      <c r="P318" s="87">
        <v>40519200</v>
      </c>
      <c r="Q318" s="87">
        <v>13506400</v>
      </c>
      <c r="R318" s="87">
        <v>12759480</v>
      </c>
      <c r="S318" s="87">
        <v>-746920</v>
      </c>
      <c r="T318" s="134">
        <v>-5.5301190546703793</v>
      </c>
      <c r="U318" s="133" t="s">
        <v>2909</v>
      </c>
    </row>
    <row r="319" spans="1:21" ht="17.25" hidden="1" customHeight="1">
      <c r="A319" s="132">
        <v>44227</v>
      </c>
      <c r="B319" s="133" t="s">
        <v>2907</v>
      </c>
      <c r="C319" s="134">
        <v>4</v>
      </c>
      <c r="D319" s="133" t="s">
        <v>16</v>
      </c>
      <c r="E319" s="133" t="s">
        <v>2019</v>
      </c>
      <c r="F319" s="133" t="s">
        <v>477</v>
      </c>
      <c r="G319" s="133" t="s">
        <v>478</v>
      </c>
      <c r="H319" s="133" t="s">
        <v>2923</v>
      </c>
      <c r="I319" s="133" t="s">
        <v>2839</v>
      </c>
      <c r="J319" s="133" t="s">
        <v>2922</v>
      </c>
      <c r="K319" s="133" t="s">
        <v>2908</v>
      </c>
      <c r="L319" s="133" t="s">
        <v>2822</v>
      </c>
      <c r="M319" s="133" t="s">
        <v>2846</v>
      </c>
      <c r="N319" s="134">
        <v>4</v>
      </c>
      <c r="O319" s="87">
        <v>4124717.13</v>
      </c>
      <c r="P319" s="87">
        <v>5040000</v>
      </c>
      <c r="Q319" s="87">
        <v>1680000</v>
      </c>
      <c r="R319" s="87">
        <v>1757902</v>
      </c>
      <c r="S319" s="87">
        <v>77902</v>
      </c>
      <c r="T319" s="134">
        <v>4.6370238095238099</v>
      </c>
      <c r="U319" s="133" t="s">
        <v>2910</v>
      </c>
    </row>
    <row r="320" spans="1:21" ht="17.25" hidden="1" customHeight="1">
      <c r="A320" s="132">
        <v>44227</v>
      </c>
      <c r="B320" s="133" t="s">
        <v>2907</v>
      </c>
      <c r="C320" s="134">
        <v>4</v>
      </c>
      <c r="D320" s="133" t="s">
        <v>16</v>
      </c>
      <c r="E320" s="133" t="s">
        <v>2019</v>
      </c>
      <c r="F320" s="133" t="s">
        <v>477</v>
      </c>
      <c r="G320" s="133" t="s">
        <v>478</v>
      </c>
      <c r="H320" s="133" t="s">
        <v>2923</v>
      </c>
      <c r="I320" s="133" t="s">
        <v>2839</v>
      </c>
      <c r="J320" s="133" t="s">
        <v>2922</v>
      </c>
      <c r="K320" s="133" t="s">
        <v>2908</v>
      </c>
      <c r="L320" s="133" t="s">
        <v>2823</v>
      </c>
      <c r="M320" s="133" t="s">
        <v>2824</v>
      </c>
      <c r="N320" s="134">
        <v>4</v>
      </c>
      <c r="O320" s="87">
        <v>6703332.8200000003</v>
      </c>
      <c r="P320" s="87">
        <v>10342300</v>
      </c>
      <c r="Q320" s="87">
        <v>3447433.3333333335</v>
      </c>
      <c r="R320" s="87">
        <v>3699786.75</v>
      </c>
      <c r="S320" s="87">
        <v>252353.41666666666</v>
      </c>
      <c r="T320" s="134">
        <v>7.3200376125233273</v>
      </c>
      <c r="U320" s="133" t="s">
        <v>2910</v>
      </c>
    </row>
    <row r="321" spans="1:21" ht="17.25" hidden="1" customHeight="1">
      <c r="A321" s="132">
        <v>44227</v>
      </c>
      <c r="B321" s="133" t="s">
        <v>2907</v>
      </c>
      <c r="C321" s="134">
        <v>4</v>
      </c>
      <c r="D321" s="133" t="s">
        <v>16</v>
      </c>
      <c r="E321" s="133" t="s">
        <v>2019</v>
      </c>
      <c r="F321" s="133" t="s">
        <v>477</v>
      </c>
      <c r="G321" s="133" t="s">
        <v>478</v>
      </c>
      <c r="H321" s="133" t="s">
        <v>2923</v>
      </c>
      <c r="I321" s="133" t="s">
        <v>2839</v>
      </c>
      <c r="J321" s="133" t="s">
        <v>2922</v>
      </c>
      <c r="K321" s="133" t="s">
        <v>2908</v>
      </c>
      <c r="L321" s="133" t="s">
        <v>2825</v>
      </c>
      <c r="M321" s="133" t="s">
        <v>2826</v>
      </c>
      <c r="N321" s="134">
        <v>4</v>
      </c>
      <c r="O321" s="87">
        <v>1489748.69</v>
      </c>
      <c r="P321" s="87">
        <v>2718000</v>
      </c>
      <c r="Q321" s="87">
        <v>906000</v>
      </c>
      <c r="R321" s="87">
        <v>762808.25</v>
      </c>
      <c r="S321" s="87">
        <v>-143191.75</v>
      </c>
      <c r="T321" s="134">
        <v>-15.804828918322295</v>
      </c>
      <c r="U321" s="133" t="s">
        <v>2909</v>
      </c>
    </row>
    <row r="322" spans="1:21" ht="17.25" hidden="1" customHeight="1">
      <c r="A322" s="132">
        <v>44227</v>
      </c>
      <c r="B322" s="133" t="s">
        <v>2907</v>
      </c>
      <c r="C322" s="134">
        <v>4</v>
      </c>
      <c r="D322" s="133" t="s">
        <v>16</v>
      </c>
      <c r="E322" s="133" t="s">
        <v>2019</v>
      </c>
      <c r="F322" s="133" t="s">
        <v>477</v>
      </c>
      <c r="G322" s="133" t="s">
        <v>478</v>
      </c>
      <c r="H322" s="133" t="s">
        <v>2923</v>
      </c>
      <c r="I322" s="133" t="s">
        <v>2839</v>
      </c>
      <c r="J322" s="133" t="s">
        <v>2922</v>
      </c>
      <c r="K322" s="133" t="s">
        <v>2908</v>
      </c>
      <c r="L322" s="133" t="s">
        <v>2827</v>
      </c>
      <c r="M322" s="133" t="s">
        <v>2828</v>
      </c>
      <c r="N322" s="134">
        <v>4</v>
      </c>
      <c r="O322" s="87">
        <v>3357805.63</v>
      </c>
      <c r="P322" s="87">
        <v>5063280</v>
      </c>
      <c r="Q322" s="87">
        <v>1687760</v>
      </c>
      <c r="R322" s="87">
        <v>2191833.2800000003</v>
      </c>
      <c r="S322" s="87">
        <v>504073.28</v>
      </c>
      <c r="T322" s="134">
        <v>29.8664075460966</v>
      </c>
      <c r="U322" s="133" t="s">
        <v>2910</v>
      </c>
    </row>
    <row r="323" spans="1:21" ht="17.25" hidden="1" customHeight="1">
      <c r="A323" s="132">
        <v>44227</v>
      </c>
      <c r="B323" s="133" t="s">
        <v>2907</v>
      </c>
      <c r="C323" s="134">
        <v>4</v>
      </c>
      <c r="D323" s="133" t="s">
        <v>16</v>
      </c>
      <c r="E323" s="133" t="s">
        <v>2019</v>
      </c>
      <c r="F323" s="133" t="s">
        <v>477</v>
      </c>
      <c r="G323" s="133" t="s">
        <v>478</v>
      </c>
      <c r="H323" s="133" t="s">
        <v>2923</v>
      </c>
      <c r="I323" s="133" t="s">
        <v>2839</v>
      </c>
      <c r="J323" s="133" t="s">
        <v>2922</v>
      </c>
      <c r="K323" s="133" t="s">
        <v>2908</v>
      </c>
      <c r="L323" s="133" t="s">
        <v>2829</v>
      </c>
      <c r="M323" s="133" t="s">
        <v>2830</v>
      </c>
      <c r="N323" s="134">
        <v>4</v>
      </c>
      <c r="O323" s="87">
        <v>1244443.3</v>
      </c>
      <c r="P323" s="87">
        <v>1961000</v>
      </c>
      <c r="Q323" s="87">
        <v>653666.66666666674</v>
      </c>
      <c r="R323" s="87">
        <v>538533.35</v>
      </c>
      <c r="S323" s="87">
        <v>-115133.31666666667</v>
      </c>
      <c r="T323" s="134">
        <v>-17.613459969403365</v>
      </c>
      <c r="U323" s="133" t="s">
        <v>2909</v>
      </c>
    </row>
    <row r="324" spans="1:21" ht="17.25" hidden="1" customHeight="1">
      <c r="A324" s="132">
        <v>44227</v>
      </c>
      <c r="B324" s="133" t="s">
        <v>2907</v>
      </c>
      <c r="C324" s="134">
        <v>4</v>
      </c>
      <c r="D324" s="133" t="s">
        <v>16</v>
      </c>
      <c r="E324" s="133" t="s">
        <v>2019</v>
      </c>
      <c r="F324" s="133" t="s">
        <v>477</v>
      </c>
      <c r="G324" s="133" t="s">
        <v>478</v>
      </c>
      <c r="H324" s="133" t="s">
        <v>2923</v>
      </c>
      <c r="I324" s="133" t="s">
        <v>2839</v>
      </c>
      <c r="J324" s="133" t="s">
        <v>2922</v>
      </c>
      <c r="K324" s="133" t="s">
        <v>2908</v>
      </c>
      <c r="L324" s="133" t="s">
        <v>2831</v>
      </c>
      <c r="M324" s="133" t="s">
        <v>2832</v>
      </c>
      <c r="N324" s="134">
        <v>4</v>
      </c>
      <c r="O324" s="87">
        <v>2016600.43</v>
      </c>
      <c r="P324" s="87">
        <v>3242000</v>
      </c>
      <c r="Q324" s="87">
        <v>1080666.6666666665</v>
      </c>
      <c r="R324" s="87">
        <v>1061116.93</v>
      </c>
      <c r="S324" s="87">
        <v>-19549.736666666668</v>
      </c>
      <c r="T324" s="134">
        <v>-1.8090441085749538</v>
      </c>
      <c r="U324" s="133" t="s">
        <v>2909</v>
      </c>
    </row>
    <row r="325" spans="1:21" ht="17.25" hidden="1" customHeight="1">
      <c r="A325" s="132">
        <v>44227</v>
      </c>
      <c r="B325" s="133" t="s">
        <v>2907</v>
      </c>
      <c r="C325" s="134">
        <v>4</v>
      </c>
      <c r="D325" s="133" t="s">
        <v>16</v>
      </c>
      <c r="E325" s="133" t="s">
        <v>2019</v>
      </c>
      <c r="F325" s="133" t="s">
        <v>477</v>
      </c>
      <c r="G325" s="133" t="s">
        <v>478</v>
      </c>
      <c r="H325" s="133" t="s">
        <v>2923</v>
      </c>
      <c r="I325" s="133" t="s">
        <v>2839</v>
      </c>
      <c r="J325" s="133" t="s">
        <v>2922</v>
      </c>
      <c r="K325" s="133" t="s">
        <v>2908</v>
      </c>
      <c r="L325" s="133" t="s">
        <v>2833</v>
      </c>
      <c r="M325" s="133" t="s">
        <v>2834</v>
      </c>
      <c r="N325" s="134">
        <v>4</v>
      </c>
      <c r="O325" s="87">
        <v>3277796.18</v>
      </c>
      <c r="P325" s="87">
        <v>6167000</v>
      </c>
      <c r="Q325" s="87">
        <v>2055666.6666666667</v>
      </c>
      <c r="R325" s="87">
        <v>2164136.52</v>
      </c>
      <c r="S325" s="87">
        <v>108469.85333333333</v>
      </c>
      <c r="T325" s="134">
        <v>5.2766265607264469</v>
      </c>
      <c r="U325" s="133" t="s">
        <v>2910</v>
      </c>
    </row>
    <row r="326" spans="1:21" ht="17.25" hidden="1" customHeight="1">
      <c r="A326" s="132">
        <v>44227</v>
      </c>
      <c r="B326" s="133" t="s">
        <v>2907</v>
      </c>
      <c r="C326" s="134">
        <v>4</v>
      </c>
      <c r="D326" s="133" t="s">
        <v>16</v>
      </c>
      <c r="E326" s="133" t="s">
        <v>2019</v>
      </c>
      <c r="F326" s="133" t="s">
        <v>477</v>
      </c>
      <c r="G326" s="133" t="s">
        <v>478</v>
      </c>
      <c r="H326" s="133" t="s">
        <v>2923</v>
      </c>
      <c r="I326" s="133" t="s">
        <v>2839</v>
      </c>
      <c r="J326" s="133" t="s">
        <v>2922</v>
      </c>
      <c r="K326" s="133" t="s">
        <v>2908</v>
      </c>
      <c r="L326" s="133" t="s">
        <v>2835</v>
      </c>
      <c r="M326" s="133" t="s">
        <v>2836</v>
      </c>
      <c r="N326" s="134">
        <v>4</v>
      </c>
      <c r="O326" s="87">
        <v>0</v>
      </c>
      <c r="P326" s="87">
        <v>0</v>
      </c>
      <c r="Q326" s="87">
        <v>0</v>
      </c>
      <c r="R326" s="87">
        <v>0</v>
      </c>
      <c r="S326" s="87">
        <v>0</v>
      </c>
      <c r="T326" s="135"/>
      <c r="U326" s="133" t="s">
        <v>2910</v>
      </c>
    </row>
    <row r="327" spans="1:21" ht="17.25" hidden="1" customHeight="1">
      <c r="A327" s="132">
        <v>44227</v>
      </c>
      <c r="B327" s="133" t="s">
        <v>2907</v>
      </c>
      <c r="C327" s="134">
        <v>4</v>
      </c>
      <c r="D327" s="133" t="s">
        <v>16</v>
      </c>
      <c r="E327" s="133" t="s">
        <v>2019</v>
      </c>
      <c r="F327" s="133" t="s">
        <v>477</v>
      </c>
      <c r="G327" s="133" t="s">
        <v>478</v>
      </c>
      <c r="H327" s="133" t="s">
        <v>2923</v>
      </c>
      <c r="I327" s="133" t="s">
        <v>2839</v>
      </c>
      <c r="J327" s="133" t="s">
        <v>2922</v>
      </c>
      <c r="K327" s="133" t="s">
        <v>2908</v>
      </c>
      <c r="L327" s="133" t="s">
        <v>2837</v>
      </c>
      <c r="M327" s="133" t="s">
        <v>2838</v>
      </c>
      <c r="N327" s="134">
        <v>4</v>
      </c>
      <c r="O327" s="87">
        <v>4736065.79</v>
      </c>
      <c r="P327" s="87">
        <v>7842250</v>
      </c>
      <c r="Q327" s="87">
        <v>2614083.333333333</v>
      </c>
      <c r="R327" s="87">
        <v>2946205.76</v>
      </c>
      <c r="S327" s="87">
        <v>332122.4266666667</v>
      </c>
      <c r="T327" s="134">
        <v>12.705120086709808</v>
      </c>
      <c r="U327" s="133" t="s">
        <v>2910</v>
      </c>
    </row>
    <row r="328" spans="1:21" ht="17.25" hidden="1" customHeight="1">
      <c r="A328" s="132">
        <v>44227</v>
      </c>
      <c r="B328" s="133" t="s">
        <v>2907</v>
      </c>
      <c r="C328" s="134">
        <v>4</v>
      </c>
      <c r="D328" s="133" t="s">
        <v>16</v>
      </c>
      <c r="E328" s="133" t="s">
        <v>2019</v>
      </c>
      <c r="F328" s="133" t="s">
        <v>477</v>
      </c>
      <c r="G328" s="133" t="s">
        <v>478</v>
      </c>
      <c r="H328" s="133" t="s">
        <v>2923</v>
      </c>
      <c r="I328" s="133" t="s">
        <v>2839</v>
      </c>
      <c r="J328" s="133" t="s">
        <v>2922</v>
      </c>
      <c r="K328" s="133" t="s">
        <v>2908</v>
      </c>
      <c r="L328" s="133" t="s">
        <v>2872</v>
      </c>
      <c r="M328" s="133" t="s">
        <v>2873</v>
      </c>
      <c r="N328" s="134">
        <v>4</v>
      </c>
      <c r="O328" s="87">
        <v>0</v>
      </c>
      <c r="P328" s="87">
        <v>0</v>
      </c>
      <c r="Q328" s="87">
        <v>0</v>
      </c>
      <c r="R328" s="87">
        <v>0</v>
      </c>
      <c r="S328" s="87">
        <v>0</v>
      </c>
      <c r="T328" s="135"/>
      <c r="U328" s="133" t="s">
        <v>2910</v>
      </c>
    </row>
    <row r="329" spans="1:21" ht="17.25" hidden="1" customHeight="1">
      <c r="A329" s="132">
        <v>44227</v>
      </c>
      <c r="B329" s="133" t="s">
        <v>2907</v>
      </c>
      <c r="C329" s="134">
        <v>4</v>
      </c>
      <c r="D329" s="133" t="s">
        <v>16</v>
      </c>
      <c r="E329" s="133" t="s">
        <v>2019</v>
      </c>
      <c r="F329" s="133" t="s">
        <v>477</v>
      </c>
      <c r="G329" s="133" t="s">
        <v>478</v>
      </c>
      <c r="H329" s="133" t="s">
        <v>2924</v>
      </c>
      <c r="I329" s="133" t="s">
        <v>2911</v>
      </c>
      <c r="J329" s="133" t="s">
        <v>2923</v>
      </c>
      <c r="K329" s="133" t="s">
        <v>1944</v>
      </c>
      <c r="L329" s="133" t="s">
        <v>2852</v>
      </c>
      <c r="M329" s="133" t="s">
        <v>2912</v>
      </c>
      <c r="N329" s="134">
        <v>4</v>
      </c>
      <c r="O329" s="87">
        <v>16620492.65</v>
      </c>
      <c r="P329" s="87">
        <v>16620492.65</v>
      </c>
      <c r="Q329" s="87">
        <v>5540164.2166666668</v>
      </c>
      <c r="R329" s="87">
        <v>30114535.099999998</v>
      </c>
      <c r="S329" s="87">
        <v>24574370.883333333</v>
      </c>
      <c r="T329" s="134">
        <v>443.56755363686528</v>
      </c>
      <c r="U329" s="133" t="s">
        <v>2909</v>
      </c>
    </row>
    <row r="330" spans="1:21" ht="17.25" hidden="1" customHeight="1">
      <c r="A330" s="132">
        <v>44227</v>
      </c>
      <c r="B330" s="133" t="s">
        <v>2907</v>
      </c>
      <c r="C330" s="134">
        <v>4</v>
      </c>
      <c r="D330" s="133" t="s">
        <v>16</v>
      </c>
      <c r="E330" s="133" t="s">
        <v>2019</v>
      </c>
      <c r="F330" s="133" t="s">
        <v>477</v>
      </c>
      <c r="G330" s="133" t="s">
        <v>478</v>
      </c>
      <c r="H330" s="133" t="s">
        <v>2925</v>
      </c>
      <c r="I330" s="133" t="s">
        <v>2913</v>
      </c>
      <c r="J330" s="133" t="s">
        <v>2926</v>
      </c>
      <c r="K330" s="133" t="s">
        <v>1944</v>
      </c>
      <c r="L330" s="133" t="s">
        <v>2853</v>
      </c>
      <c r="M330" s="133" t="s">
        <v>2914</v>
      </c>
      <c r="N330" s="134">
        <v>4</v>
      </c>
      <c r="O330" s="87">
        <v>24658011.800000001</v>
      </c>
      <c r="P330" s="87">
        <v>24658011.800000001</v>
      </c>
      <c r="Q330" s="87">
        <v>8219337.2666666666</v>
      </c>
      <c r="R330" s="87">
        <v>35165192.740000002</v>
      </c>
      <c r="S330" s="87">
        <v>26945855.473333336</v>
      </c>
      <c r="T330" s="134">
        <v>327.83489226815925</v>
      </c>
      <c r="U330" s="133" t="s">
        <v>2909</v>
      </c>
    </row>
    <row r="331" spans="1:21" ht="17.25" hidden="1" customHeight="1">
      <c r="A331" s="132">
        <v>44227</v>
      </c>
      <c r="B331" s="133" t="s">
        <v>2907</v>
      </c>
      <c r="C331" s="134">
        <v>4</v>
      </c>
      <c r="D331" s="133" t="s">
        <v>16</v>
      </c>
      <c r="E331" s="133" t="s">
        <v>2019</v>
      </c>
      <c r="F331" s="133" t="s">
        <v>477</v>
      </c>
      <c r="G331" s="133" t="s">
        <v>478</v>
      </c>
      <c r="H331" s="133" t="s">
        <v>2925</v>
      </c>
      <c r="I331" s="133" t="s">
        <v>2913</v>
      </c>
      <c r="J331" s="133" t="s">
        <v>2926</v>
      </c>
      <c r="K331" s="133" t="s">
        <v>1944</v>
      </c>
      <c r="L331" s="133" t="s">
        <v>2854</v>
      </c>
      <c r="M331" s="133" t="s">
        <v>2915</v>
      </c>
      <c r="N331" s="134">
        <v>4</v>
      </c>
      <c r="O331" s="87">
        <v>17812824.739999998</v>
      </c>
      <c r="P331" s="87">
        <v>-17812824.739999998</v>
      </c>
      <c r="Q331" s="87">
        <v>-5937608.2466666661</v>
      </c>
      <c r="R331" s="87">
        <v>-14822834.199999999</v>
      </c>
      <c r="S331" s="87">
        <v>-8885225.9533333331</v>
      </c>
      <c r="T331" s="134">
        <v>149.64318264549433</v>
      </c>
      <c r="U331" s="133" t="s">
        <v>2909</v>
      </c>
    </row>
    <row r="332" spans="1:21" ht="17.25" hidden="1" customHeight="1">
      <c r="A332" s="132">
        <v>44227</v>
      </c>
      <c r="B332" s="133" t="s">
        <v>2907</v>
      </c>
      <c r="C332" s="134">
        <v>4</v>
      </c>
      <c r="D332" s="133" t="s">
        <v>16</v>
      </c>
      <c r="E332" s="133" t="s">
        <v>2019</v>
      </c>
      <c r="F332" s="133" t="s">
        <v>479</v>
      </c>
      <c r="G332" s="133" t="s">
        <v>480</v>
      </c>
      <c r="H332" s="133" t="s">
        <v>2922</v>
      </c>
      <c r="I332" s="133" t="s">
        <v>2811</v>
      </c>
      <c r="J332" s="133" t="s">
        <v>2922</v>
      </c>
      <c r="K332" s="133" t="s">
        <v>2908</v>
      </c>
      <c r="L332" s="133" t="s">
        <v>2790</v>
      </c>
      <c r="M332" s="133" t="s">
        <v>2791</v>
      </c>
      <c r="N332" s="134">
        <v>4</v>
      </c>
      <c r="O332" s="87">
        <v>43692582.640000001</v>
      </c>
      <c r="P332" s="87">
        <v>71929147.170000002</v>
      </c>
      <c r="Q332" s="87">
        <v>23976382.390000001</v>
      </c>
      <c r="R332" s="87">
        <v>39034431.689999998</v>
      </c>
      <c r="S332" s="87">
        <v>15058049.300000001</v>
      </c>
      <c r="T332" s="134">
        <v>62.803675112724122</v>
      </c>
      <c r="U332" s="133" t="s">
        <v>2909</v>
      </c>
    </row>
    <row r="333" spans="1:21" ht="17.25" hidden="1" customHeight="1">
      <c r="A333" s="132">
        <v>44227</v>
      </c>
      <c r="B333" s="133" t="s">
        <v>2907</v>
      </c>
      <c r="C333" s="134">
        <v>4</v>
      </c>
      <c r="D333" s="133" t="s">
        <v>16</v>
      </c>
      <c r="E333" s="133" t="s">
        <v>2019</v>
      </c>
      <c r="F333" s="133" t="s">
        <v>479</v>
      </c>
      <c r="G333" s="133" t="s">
        <v>480</v>
      </c>
      <c r="H333" s="133" t="s">
        <v>2922</v>
      </c>
      <c r="I333" s="133" t="s">
        <v>2811</v>
      </c>
      <c r="J333" s="133" t="s">
        <v>2922</v>
      </c>
      <c r="K333" s="133" t="s">
        <v>2908</v>
      </c>
      <c r="L333" s="133" t="s">
        <v>2792</v>
      </c>
      <c r="M333" s="133" t="s">
        <v>2793</v>
      </c>
      <c r="N333" s="134">
        <v>4</v>
      </c>
      <c r="O333" s="87">
        <v>207841.6</v>
      </c>
      <c r="P333" s="87">
        <v>500000</v>
      </c>
      <c r="Q333" s="87">
        <v>166666.66666666669</v>
      </c>
      <c r="R333" s="87">
        <v>219400</v>
      </c>
      <c r="S333" s="87">
        <v>52733.333333333343</v>
      </c>
      <c r="T333" s="134">
        <v>31.64</v>
      </c>
      <c r="U333" s="133" t="s">
        <v>2909</v>
      </c>
    </row>
    <row r="334" spans="1:21" ht="17.25" hidden="1" customHeight="1">
      <c r="A334" s="132">
        <v>44227</v>
      </c>
      <c r="B334" s="133" t="s">
        <v>2907</v>
      </c>
      <c r="C334" s="134">
        <v>4</v>
      </c>
      <c r="D334" s="133" t="s">
        <v>16</v>
      </c>
      <c r="E334" s="133" t="s">
        <v>2019</v>
      </c>
      <c r="F334" s="133" t="s">
        <v>479</v>
      </c>
      <c r="G334" s="133" t="s">
        <v>480</v>
      </c>
      <c r="H334" s="133" t="s">
        <v>2922</v>
      </c>
      <c r="I334" s="133" t="s">
        <v>2811</v>
      </c>
      <c r="J334" s="133" t="s">
        <v>2922</v>
      </c>
      <c r="K334" s="133" t="s">
        <v>2908</v>
      </c>
      <c r="L334" s="133" t="s">
        <v>2794</v>
      </c>
      <c r="M334" s="133" t="s">
        <v>2795</v>
      </c>
      <c r="N334" s="134">
        <v>4</v>
      </c>
      <c r="O334" s="87">
        <v>36446.199999999997</v>
      </c>
      <c r="P334" s="87">
        <v>105266.7</v>
      </c>
      <c r="Q334" s="87">
        <v>35088.9</v>
      </c>
      <c r="R334" s="87">
        <v>61241</v>
      </c>
      <c r="S334" s="87">
        <v>26152.1</v>
      </c>
      <c r="T334" s="134">
        <v>74.530977032622857</v>
      </c>
      <c r="U334" s="133" t="s">
        <v>2909</v>
      </c>
    </row>
    <row r="335" spans="1:21" ht="17.25" hidden="1" customHeight="1">
      <c r="A335" s="132">
        <v>44227</v>
      </c>
      <c r="B335" s="133" t="s">
        <v>2907</v>
      </c>
      <c r="C335" s="134">
        <v>4</v>
      </c>
      <c r="D335" s="133" t="s">
        <v>16</v>
      </c>
      <c r="E335" s="133" t="s">
        <v>2019</v>
      </c>
      <c r="F335" s="133" t="s">
        <v>479</v>
      </c>
      <c r="G335" s="133" t="s">
        <v>480</v>
      </c>
      <c r="H335" s="133" t="s">
        <v>2922</v>
      </c>
      <c r="I335" s="133" t="s">
        <v>2811</v>
      </c>
      <c r="J335" s="133" t="s">
        <v>2922</v>
      </c>
      <c r="K335" s="133" t="s">
        <v>2908</v>
      </c>
      <c r="L335" s="133" t="s">
        <v>2865</v>
      </c>
      <c r="M335" s="133" t="s">
        <v>2796</v>
      </c>
      <c r="N335" s="134">
        <v>4</v>
      </c>
      <c r="O335" s="87">
        <v>193085.67</v>
      </c>
      <c r="P335" s="87">
        <v>568170.81000000006</v>
      </c>
      <c r="Q335" s="87">
        <v>189390.27</v>
      </c>
      <c r="R335" s="87">
        <v>242201.87</v>
      </c>
      <c r="S335" s="87">
        <v>52811.6</v>
      </c>
      <c r="T335" s="134">
        <v>27.885065056404429</v>
      </c>
      <c r="U335" s="133" t="s">
        <v>2909</v>
      </c>
    </row>
    <row r="336" spans="1:21" ht="17.25" hidden="1" customHeight="1">
      <c r="A336" s="132">
        <v>44227</v>
      </c>
      <c r="B336" s="133" t="s">
        <v>2907</v>
      </c>
      <c r="C336" s="134">
        <v>4</v>
      </c>
      <c r="D336" s="133" t="s">
        <v>16</v>
      </c>
      <c r="E336" s="133" t="s">
        <v>2019</v>
      </c>
      <c r="F336" s="133" t="s">
        <v>479</v>
      </c>
      <c r="G336" s="133" t="s">
        <v>480</v>
      </c>
      <c r="H336" s="133" t="s">
        <v>2922</v>
      </c>
      <c r="I336" s="133" t="s">
        <v>2811</v>
      </c>
      <c r="J336" s="133" t="s">
        <v>2922</v>
      </c>
      <c r="K336" s="133" t="s">
        <v>2908</v>
      </c>
      <c r="L336" s="133" t="s">
        <v>2797</v>
      </c>
      <c r="M336" s="133" t="s">
        <v>2798</v>
      </c>
      <c r="N336" s="134">
        <v>4</v>
      </c>
      <c r="O336" s="87">
        <v>2050943.34</v>
      </c>
      <c r="P336" s="87">
        <v>5956052.6699999999</v>
      </c>
      <c r="Q336" s="87">
        <v>1985350.89</v>
      </c>
      <c r="R336" s="87">
        <v>2286171</v>
      </c>
      <c r="S336" s="87">
        <v>300820.11</v>
      </c>
      <c r="T336" s="134">
        <v>15.151987062599297</v>
      </c>
      <c r="U336" s="133" t="s">
        <v>2909</v>
      </c>
    </row>
    <row r="337" spans="1:21" ht="17.25" hidden="1" customHeight="1">
      <c r="A337" s="132">
        <v>44227</v>
      </c>
      <c r="B337" s="133" t="s">
        <v>2907</v>
      </c>
      <c r="C337" s="134">
        <v>4</v>
      </c>
      <c r="D337" s="133" t="s">
        <v>16</v>
      </c>
      <c r="E337" s="133" t="s">
        <v>2019</v>
      </c>
      <c r="F337" s="133" t="s">
        <v>479</v>
      </c>
      <c r="G337" s="133" t="s">
        <v>480</v>
      </c>
      <c r="H337" s="133" t="s">
        <v>2922</v>
      </c>
      <c r="I337" s="133" t="s">
        <v>2811</v>
      </c>
      <c r="J337" s="133" t="s">
        <v>2922</v>
      </c>
      <c r="K337" s="133" t="s">
        <v>2908</v>
      </c>
      <c r="L337" s="133" t="s">
        <v>2799</v>
      </c>
      <c r="M337" s="133" t="s">
        <v>2800</v>
      </c>
      <c r="N337" s="134">
        <v>4</v>
      </c>
      <c r="O337" s="87">
        <v>893948.18</v>
      </c>
      <c r="P337" s="87">
        <v>2438798.85</v>
      </c>
      <c r="Q337" s="87">
        <v>812932.95</v>
      </c>
      <c r="R337" s="87">
        <v>982098.39999999991</v>
      </c>
      <c r="S337" s="87">
        <v>169165.45</v>
      </c>
      <c r="T337" s="134">
        <v>20.809274614837545</v>
      </c>
      <c r="U337" s="133" t="s">
        <v>2909</v>
      </c>
    </row>
    <row r="338" spans="1:21" ht="17.25" hidden="1" customHeight="1">
      <c r="A338" s="132">
        <v>44227</v>
      </c>
      <c r="B338" s="133" t="s">
        <v>2907</v>
      </c>
      <c r="C338" s="134">
        <v>4</v>
      </c>
      <c r="D338" s="133" t="s">
        <v>16</v>
      </c>
      <c r="E338" s="133" t="s">
        <v>2019</v>
      </c>
      <c r="F338" s="133" t="s">
        <v>479</v>
      </c>
      <c r="G338" s="133" t="s">
        <v>480</v>
      </c>
      <c r="H338" s="133" t="s">
        <v>2922</v>
      </c>
      <c r="I338" s="133" t="s">
        <v>2811</v>
      </c>
      <c r="J338" s="133" t="s">
        <v>2922</v>
      </c>
      <c r="K338" s="133" t="s">
        <v>2908</v>
      </c>
      <c r="L338" s="133" t="s">
        <v>2801</v>
      </c>
      <c r="M338" s="133" t="s">
        <v>2802</v>
      </c>
      <c r="N338" s="134">
        <v>4</v>
      </c>
      <c r="O338" s="87">
        <v>611455.1</v>
      </c>
      <c r="P338" s="87">
        <v>2173319.2000000002</v>
      </c>
      <c r="Q338" s="87">
        <v>724439.7333333334</v>
      </c>
      <c r="R338" s="87">
        <v>370955</v>
      </c>
      <c r="S338" s="87">
        <v>-353484.7333333334</v>
      </c>
      <c r="T338" s="134">
        <v>-48.794222220095421</v>
      </c>
      <c r="U338" s="133" t="s">
        <v>2910</v>
      </c>
    </row>
    <row r="339" spans="1:21" ht="17.25" hidden="1" customHeight="1">
      <c r="A339" s="132">
        <v>44227</v>
      </c>
      <c r="B339" s="133" t="s">
        <v>2907</v>
      </c>
      <c r="C339" s="134">
        <v>4</v>
      </c>
      <c r="D339" s="133" t="s">
        <v>16</v>
      </c>
      <c r="E339" s="133" t="s">
        <v>2019</v>
      </c>
      <c r="F339" s="133" t="s">
        <v>479</v>
      </c>
      <c r="G339" s="133" t="s">
        <v>480</v>
      </c>
      <c r="H339" s="133" t="s">
        <v>2922</v>
      </c>
      <c r="I339" s="133" t="s">
        <v>2811</v>
      </c>
      <c r="J339" s="133" t="s">
        <v>2922</v>
      </c>
      <c r="K339" s="133" t="s">
        <v>2908</v>
      </c>
      <c r="L339" s="133" t="s">
        <v>2803</v>
      </c>
      <c r="M339" s="133" t="s">
        <v>2804</v>
      </c>
      <c r="N339" s="134">
        <v>4</v>
      </c>
      <c r="O339" s="87">
        <v>4674601.97</v>
      </c>
      <c r="P339" s="87">
        <v>13751215.42</v>
      </c>
      <c r="Q339" s="87">
        <v>4583738.4733333336</v>
      </c>
      <c r="R339" s="87">
        <v>4298628.4800000004</v>
      </c>
      <c r="S339" s="87">
        <v>-285109.99333333335</v>
      </c>
      <c r="T339" s="134">
        <v>-6.2200318581002927</v>
      </c>
      <c r="U339" s="133" t="s">
        <v>2910</v>
      </c>
    </row>
    <row r="340" spans="1:21" ht="17.25" hidden="1" customHeight="1">
      <c r="A340" s="132">
        <v>44227</v>
      </c>
      <c r="B340" s="133" t="s">
        <v>2907</v>
      </c>
      <c r="C340" s="134">
        <v>4</v>
      </c>
      <c r="D340" s="133" t="s">
        <v>16</v>
      </c>
      <c r="E340" s="133" t="s">
        <v>2019</v>
      </c>
      <c r="F340" s="133" t="s">
        <v>479</v>
      </c>
      <c r="G340" s="133" t="s">
        <v>480</v>
      </c>
      <c r="H340" s="133" t="s">
        <v>2922</v>
      </c>
      <c r="I340" s="133" t="s">
        <v>2811</v>
      </c>
      <c r="J340" s="133" t="s">
        <v>2922</v>
      </c>
      <c r="K340" s="133" t="s">
        <v>2908</v>
      </c>
      <c r="L340" s="133" t="s">
        <v>2805</v>
      </c>
      <c r="M340" s="133" t="s">
        <v>2806</v>
      </c>
      <c r="N340" s="134">
        <v>4</v>
      </c>
      <c r="O340" s="87">
        <v>16631710.779999999</v>
      </c>
      <c r="P340" s="87">
        <v>46389838.659999996</v>
      </c>
      <c r="Q340" s="87">
        <v>15463279.553333333</v>
      </c>
      <c r="R340" s="87">
        <v>16140581.24</v>
      </c>
      <c r="S340" s="87">
        <v>677301.68666666665</v>
      </c>
      <c r="T340" s="134">
        <v>4.3800649424375475</v>
      </c>
      <c r="U340" s="133" t="s">
        <v>2909</v>
      </c>
    </row>
    <row r="341" spans="1:21" ht="17.25" hidden="1" customHeight="1">
      <c r="A341" s="132">
        <v>44227</v>
      </c>
      <c r="B341" s="133" t="s">
        <v>2907</v>
      </c>
      <c r="C341" s="134">
        <v>4</v>
      </c>
      <c r="D341" s="133" t="s">
        <v>16</v>
      </c>
      <c r="E341" s="133" t="s">
        <v>2019</v>
      </c>
      <c r="F341" s="133" t="s">
        <v>479</v>
      </c>
      <c r="G341" s="133" t="s">
        <v>480</v>
      </c>
      <c r="H341" s="133" t="s">
        <v>2922</v>
      </c>
      <c r="I341" s="133" t="s">
        <v>2811</v>
      </c>
      <c r="J341" s="133" t="s">
        <v>2922</v>
      </c>
      <c r="K341" s="133" t="s">
        <v>2908</v>
      </c>
      <c r="L341" s="133" t="s">
        <v>2807</v>
      </c>
      <c r="M341" s="133" t="s">
        <v>2808</v>
      </c>
      <c r="N341" s="134">
        <v>4</v>
      </c>
      <c r="O341" s="87">
        <v>4818723.7699999996</v>
      </c>
      <c r="P341" s="87">
        <v>22467506.539999999</v>
      </c>
      <c r="Q341" s="87">
        <v>7489168.8466666667</v>
      </c>
      <c r="R341" s="87">
        <v>9920913.9099999983</v>
      </c>
      <c r="S341" s="87">
        <v>2431745.063333333</v>
      </c>
      <c r="T341" s="134">
        <v>32.470159414494596</v>
      </c>
      <c r="U341" s="133" t="s">
        <v>2909</v>
      </c>
    </row>
    <row r="342" spans="1:21" ht="17.25" hidden="1" customHeight="1">
      <c r="A342" s="132">
        <v>44227</v>
      </c>
      <c r="B342" s="133" t="s">
        <v>2907</v>
      </c>
      <c r="C342" s="134">
        <v>4</v>
      </c>
      <c r="D342" s="133" t="s">
        <v>16</v>
      </c>
      <c r="E342" s="133" t="s">
        <v>2019</v>
      </c>
      <c r="F342" s="133" t="s">
        <v>479</v>
      </c>
      <c r="G342" s="133" t="s">
        <v>480</v>
      </c>
      <c r="H342" s="133" t="s">
        <v>2922</v>
      </c>
      <c r="I342" s="133" t="s">
        <v>2811</v>
      </c>
      <c r="J342" s="133" t="s">
        <v>2922</v>
      </c>
      <c r="K342" s="133" t="s">
        <v>2908</v>
      </c>
      <c r="L342" s="133" t="s">
        <v>2870</v>
      </c>
      <c r="M342" s="133" t="s">
        <v>2871</v>
      </c>
      <c r="N342" s="134">
        <v>4</v>
      </c>
      <c r="O342" s="87">
        <v>0</v>
      </c>
      <c r="P342" s="88"/>
      <c r="Q342" s="88"/>
      <c r="R342" s="87">
        <v>0</v>
      </c>
      <c r="S342" s="88"/>
      <c r="T342" s="135"/>
      <c r="U342" s="133" t="s">
        <v>2916</v>
      </c>
    </row>
    <row r="343" spans="1:21" ht="17.25" hidden="1" customHeight="1">
      <c r="A343" s="132">
        <v>44227</v>
      </c>
      <c r="B343" s="133" t="s">
        <v>2907</v>
      </c>
      <c r="C343" s="134">
        <v>4</v>
      </c>
      <c r="D343" s="133" t="s">
        <v>16</v>
      </c>
      <c r="E343" s="133" t="s">
        <v>2019</v>
      </c>
      <c r="F343" s="133" t="s">
        <v>479</v>
      </c>
      <c r="G343" s="133" t="s">
        <v>480</v>
      </c>
      <c r="H343" s="133" t="s">
        <v>2922</v>
      </c>
      <c r="I343" s="133" t="s">
        <v>2811</v>
      </c>
      <c r="J343" s="133" t="s">
        <v>2922</v>
      </c>
      <c r="K343" s="133" t="s">
        <v>2908</v>
      </c>
      <c r="L343" s="133" t="s">
        <v>2809</v>
      </c>
      <c r="M343" s="133" t="s">
        <v>2810</v>
      </c>
      <c r="N343" s="134">
        <v>4</v>
      </c>
      <c r="O343" s="87">
        <v>7100850.7800000003</v>
      </c>
      <c r="P343" s="87">
        <v>64586980</v>
      </c>
      <c r="Q343" s="87">
        <v>21528993.333333332</v>
      </c>
      <c r="R343" s="87">
        <v>14357580</v>
      </c>
      <c r="S343" s="87">
        <v>-7171413.333333333</v>
      </c>
      <c r="T343" s="134">
        <v>-33.310490752160888</v>
      </c>
      <c r="U343" s="133" t="s">
        <v>2910</v>
      </c>
    </row>
    <row r="344" spans="1:21" ht="17.25" hidden="1" customHeight="1">
      <c r="A344" s="132">
        <v>44227</v>
      </c>
      <c r="B344" s="133" t="s">
        <v>2907</v>
      </c>
      <c r="C344" s="134">
        <v>4</v>
      </c>
      <c r="D344" s="133" t="s">
        <v>16</v>
      </c>
      <c r="E344" s="133" t="s">
        <v>2019</v>
      </c>
      <c r="F344" s="133" t="s">
        <v>479</v>
      </c>
      <c r="G344" s="133" t="s">
        <v>480</v>
      </c>
      <c r="H344" s="133" t="s">
        <v>2923</v>
      </c>
      <c r="I344" s="133" t="s">
        <v>2839</v>
      </c>
      <c r="J344" s="133" t="s">
        <v>2922</v>
      </c>
      <c r="K344" s="133" t="s">
        <v>2908</v>
      </c>
      <c r="L344" s="133" t="s">
        <v>2812</v>
      </c>
      <c r="M344" s="133" t="s">
        <v>2813</v>
      </c>
      <c r="N344" s="134">
        <v>4</v>
      </c>
      <c r="O344" s="87">
        <v>6244574</v>
      </c>
      <c r="P344" s="87">
        <v>11425492.27</v>
      </c>
      <c r="Q344" s="87">
        <v>3808497.4233333333</v>
      </c>
      <c r="R344" s="87">
        <v>3878115.78</v>
      </c>
      <c r="S344" s="87">
        <v>69618.356666666659</v>
      </c>
      <c r="T344" s="134">
        <v>1.8279743670072957</v>
      </c>
      <c r="U344" s="133" t="s">
        <v>2910</v>
      </c>
    </row>
    <row r="345" spans="1:21" ht="17.25" hidden="1" customHeight="1">
      <c r="A345" s="132">
        <v>44227</v>
      </c>
      <c r="B345" s="133" t="s">
        <v>2907</v>
      </c>
      <c r="C345" s="134">
        <v>4</v>
      </c>
      <c r="D345" s="133" t="s">
        <v>16</v>
      </c>
      <c r="E345" s="133" t="s">
        <v>2019</v>
      </c>
      <c r="F345" s="133" t="s">
        <v>479</v>
      </c>
      <c r="G345" s="133" t="s">
        <v>480</v>
      </c>
      <c r="H345" s="133" t="s">
        <v>2923</v>
      </c>
      <c r="I345" s="133" t="s">
        <v>2839</v>
      </c>
      <c r="J345" s="133" t="s">
        <v>2922</v>
      </c>
      <c r="K345" s="133" t="s">
        <v>2908</v>
      </c>
      <c r="L345" s="133" t="s">
        <v>2814</v>
      </c>
      <c r="M345" s="133" t="s">
        <v>2815</v>
      </c>
      <c r="N345" s="134">
        <v>4</v>
      </c>
      <c r="O345" s="87">
        <v>2497382.81</v>
      </c>
      <c r="P345" s="87">
        <v>4433191.1500000004</v>
      </c>
      <c r="Q345" s="87">
        <v>1477730.3833333333</v>
      </c>
      <c r="R345" s="87">
        <v>1837143.15</v>
      </c>
      <c r="S345" s="87">
        <v>359412.76666666666</v>
      </c>
      <c r="T345" s="134">
        <v>24.321944701166334</v>
      </c>
      <c r="U345" s="133" t="s">
        <v>2910</v>
      </c>
    </row>
    <row r="346" spans="1:21" ht="17.25" hidden="1" customHeight="1">
      <c r="A346" s="132">
        <v>44227</v>
      </c>
      <c r="B346" s="133" t="s">
        <v>2907</v>
      </c>
      <c r="C346" s="134">
        <v>4</v>
      </c>
      <c r="D346" s="133" t="s">
        <v>16</v>
      </c>
      <c r="E346" s="133" t="s">
        <v>2019</v>
      </c>
      <c r="F346" s="133" t="s">
        <v>479</v>
      </c>
      <c r="G346" s="133" t="s">
        <v>480</v>
      </c>
      <c r="H346" s="133" t="s">
        <v>2923</v>
      </c>
      <c r="I346" s="133" t="s">
        <v>2839</v>
      </c>
      <c r="J346" s="133" t="s">
        <v>2922</v>
      </c>
      <c r="K346" s="133" t="s">
        <v>2908</v>
      </c>
      <c r="L346" s="133" t="s">
        <v>2816</v>
      </c>
      <c r="M346" s="133" t="s">
        <v>2817</v>
      </c>
      <c r="N346" s="134">
        <v>4</v>
      </c>
      <c r="O346" s="87">
        <v>499989.11</v>
      </c>
      <c r="P346" s="87">
        <v>1274054.8</v>
      </c>
      <c r="Q346" s="87">
        <v>424684.93333333341</v>
      </c>
      <c r="R346" s="87">
        <v>279814.5</v>
      </c>
      <c r="S346" s="87">
        <v>-144870.43333333335</v>
      </c>
      <c r="T346" s="134">
        <v>-34.112449480195046</v>
      </c>
      <c r="U346" s="133" t="s">
        <v>2909</v>
      </c>
    </row>
    <row r="347" spans="1:21" ht="17.25" hidden="1" customHeight="1">
      <c r="A347" s="132">
        <v>44227</v>
      </c>
      <c r="B347" s="133" t="s">
        <v>2907</v>
      </c>
      <c r="C347" s="134">
        <v>4</v>
      </c>
      <c r="D347" s="133" t="s">
        <v>16</v>
      </c>
      <c r="E347" s="133" t="s">
        <v>2019</v>
      </c>
      <c r="F347" s="133" t="s">
        <v>479</v>
      </c>
      <c r="G347" s="133" t="s">
        <v>480</v>
      </c>
      <c r="H347" s="133" t="s">
        <v>2923</v>
      </c>
      <c r="I347" s="133" t="s">
        <v>2839</v>
      </c>
      <c r="J347" s="133" t="s">
        <v>2922</v>
      </c>
      <c r="K347" s="133" t="s">
        <v>2908</v>
      </c>
      <c r="L347" s="133" t="s">
        <v>2818</v>
      </c>
      <c r="M347" s="133" t="s">
        <v>2819</v>
      </c>
      <c r="N347" s="134">
        <v>4</v>
      </c>
      <c r="O347" s="87">
        <v>1939834.27</v>
      </c>
      <c r="P347" s="87">
        <v>7111690</v>
      </c>
      <c r="Q347" s="87">
        <v>2370563.3333333335</v>
      </c>
      <c r="R347" s="87">
        <v>1713773.5</v>
      </c>
      <c r="S347" s="87">
        <v>-656789.83333333326</v>
      </c>
      <c r="T347" s="134">
        <v>-27.706065646843438</v>
      </c>
      <c r="U347" s="133" t="s">
        <v>2909</v>
      </c>
    </row>
    <row r="348" spans="1:21" ht="17.25" hidden="1" customHeight="1">
      <c r="A348" s="132">
        <v>44227</v>
      </c>
      <c r="B348" s="133" t="s">
        <v>2907</v>
      </c>
      <c r="C348" s="134">
        <v>4</v>
      </c>
      <c r="D348" s="133" t="s">
        <v>16</v>
      </c>
      <c r="E348" s="133" t="s">
        <v>2019</v>
      </c>
      <c r="F348" s="133" t="s">
        <v>479</v>
      </c>
      <c r="G348" s="133" t="s">
        <v>480</v>
      </c>
      <c r="H348" s="133" t="s">
        <v>2923</v>
      </c>
      <c r="I348" s="133" t="s">
        <v>2839</v>
      </c>
      <c r="J348" s="133" t="s">
        <v>2922</v>
      </c>
      <c r="K348" s="133" t="s">
        <v>2908</v>
      </c>
      <c r="L348" s="133" t="s">
        <v>2820</v>
      </c>
      <c r="M348" s="133" t="s">
        <v>2821</v>
      </c>
      <c r="N348" s="134">
        <v>4</v>
      </c>
      <c r="O348" s="87">
        <v>22939900.57</v>
      </c>
      <c r="P348" s="87">
        <v>46389838.659999996</v>
      </c>
      <c r="Q348" s="87">
        <v>15463279.553333333</v>
      </c>
      <c r="R348" s="87">
        <v>16143255.24</v>
      </c>
      <c r="S348" s="87">
        <v>679975.68666666665</v>
      </c>
      <c r="T348" s="134">
        <v>4.397357522519135</v>
      </c>
      <c r="U348" s="133" t="s">
        <v>2910</v>
      </c>
    </row>
    <row r="349" spans="1:21" ht="17.25" hidden="1" customHeight="1">
      <c r="A349" s="132">
        <v>44227</v>
      </c>
      <c r="B349" s="133" t="s">
        <v>2907</v>
      </c>
      <c r="C349" s="134">
        <v>4</v>
      </c>
      <c r="D349" s="133" t="s">
        <v>16</v>
      </c>
      <c r="E349" s="133" t="s">
        <v>2019</v>
      </c>
      <c r="F349" s="133" t="s">
        <v>479</v>
      </c>
      <c r="G349" s="133" t="s">
        <v>480</v>
      </c>
      <c r="H349" s="133" t="s">
        <v>2923</v>
      </c>
      <c r="I349" s="133" t="s">
        <v>2839</v>
      </c>
      <c r="J349" s="133" t="s">
        <v>2922</v>
      </c>
      <c r="K349" s="133" t="s">
        <v>2908</v>
      </c>
      <c r="L349" s="133" t="s">
        <v>2822</v>
      </c>
      <c r="M349" s="133" t="s">
        <v>2846</v>
      </c>
      <c r="N349" s="134">
        <v>4</v>
      </c>
      <c r="O349" s="87">
        <v>8548665.7899999991</v>
      </c>
      <c r="P349" s="87">
        <v>11225235.17</v>
      </c>
      <c r="Q349" s="87">
        <v>3741745.0566666666</v>
      </c>
      <c r="R349" s="87">
        <v>3681625.5599999996</v>
      </c>
      <c r="S349" s="87">
        <v>-60119.496666666673</v>
      </c>
      <c r="T349" s="134">
        <v>-1.6067234874688154</v>
      </c>
      <c r="U349" s="133" t="s">
        <v>2909</v>
      </c>
    </row>
    <row r="350" spans="1:21" ht="17.25" hidden="1" customHeight="1">
      <c r="A350" s="132">
        <v>44227</v>
      </c>
      <c r="B350" s="133" t="s">
        <v>2907</v>
      </c>
      <c r="C350" s="134">
        <v>4</v>
      </c>
      <c r="D350" s="133" t="s">
        <v>16</v>
      </c>
      <c r="E350" s="133" t="s">
        <v>2019</v>
      </c>
      <c r="F350" s="133" t="s">
        <v>479</v>
      </c>
      <c r="G350" s="133" t="s">
        <v>480</v>
      </c>
      <c r="H350" s="133" t="s">
        <v>2923</v>
      </c>
      <c r="I350" s="133" t="s">
        <v>2839</v>
      </c>
      <c r="J350" s="133" t="s">
        <v>2922</v>
      </c>
      <c r="K350" s="133" t="s">
        <v>2908</v>
      </c>
      <c r="L350" s="133" t="s">
        <v>2823</v>
      </c>
      <c r="M350" s="133" t="s">
        <v>2824</v>
      </c>
      <c r="N350" s="134">
        <v>4</v>
      </c>
      <c r="O350" s="87">
        <v>10975495.26</v>
      </c>
      <c r="P350" s="87">
        <v>21014758.010000002</v>
      </c>
      <c r="Q350" s="87">
        <v>7004919.336666666</v>
      </c>
      <c r="R350" s="87">
        <v>6961126.25</v>
      </c>
      <c r="S350" s="87">
        <v>-43793.08666666667</v>
      </c>
      <c r="T350" s="134">
        <v>-0.6251761735133109</v>
      </c>
      <c r="U350" s="133" t="s">
        <v>2909</v>
      </c>
    </row>
    <row r="351" spans="1:21" ht="17.25" hidden="1" customHeight="1">
      <c r="A351" s="132">
        <v>44227</v>
      </c>
      <c r="B351" s="133" t="s">
        <v>2907</v>
      </c>
      <c r="C351" s="134">
        <v>4</v>
      </c>
      <c r="D351" s="133" t="s">
        <v>16</v>
      </c>
      <c r="E351" s="133" t="s">
        <v>2019</v>
      </c>
      <c r="F351" s="133" t="s">
        <v>479</v>
      </c>
      <c r="G351" s="133" t="s">
        <v>480</v>
      </c>
      <c r="H351" s="133" t="s">
        <v>2923</v>
      </c>
      <c r="I351" s="133" t="s">
        <v>2839</v>
      </c>
      <c r="J351" s="133" t="s">
        <v>2922</v>
      </c>
      <c r="K351" s="133" t="s">
        <v>2908</v>
      </c>
      <c r="L351" s="133" t="s">
        <v>2825</v>
      </c>
      <c r="M351" s="133" t="s">
        <v>2826</v>
      </c>
      <c r="N351" s="134">
        <v>4</v>
      </c>
      <c r="O351" s="87">
        <v>1594533.46</v>
      </c>
      <c r="P351" s="87">
        <v>3332653.57</v>
      </c>
      <c r="Q351" s="87">
        <v>1110884.5233333334</v>
      </c>
      <c r="R351" s="87">
        <v>1003509.8999999999</v>
      </c>
      <c r="S351" s="87">
        <v>-107374.62333333334</v>
      </c>
      <c r="T351" s="134">
        <v>-9.6656872139278498</v>
      </c>
      <c r="U351" s="133" t="s">
        <v>2909</v>
      </c>
    </row>
    <row r="352" spans="1:21" ht="17.25" hidden="1" customHeight="1">
      <c r="A352" s="132">
        <v>44227</v>
      </c>
      <c r="B352" s="133" t="s">
        <v>2907</v>
      </c>
      <c r="C352" s="134">
        <v>4</v>
      </c>
      <c r="D352" s="133" t="s">
        <v>16</v>
      </c>
      <c r="E352" s="133" t="s">
        <v>2019</v>
      </c>
      <c r="F352" s="133" t="s">
        <v>479</v>
      </c>
      <c r="G352" s="133" t="s">
        <v>480</v>
      </c>
      <c r="H352" s="133" t="s">
        <v>2923</v>
      </c>
      <c r="I352" s="133" t="s">
        <v>2839</v>
      </c>
      <c r="J352" s="133" t="s">
        <v>2922</v>
      </c>
      <c r="K352" s="133" t="s">
        <v>2908</v>
      </c>
      <c r="L352" s="133" t="s">
        <v>2827</v>
      </c>
      <c r="M352" s="133" t="s">
        <v>2828</v>
      </c>
      <c r="N352" s="134">
        <v>4</v>
      </c>
      <c r="O352" s="87">
        <v>3223334.96</v>
      </c>
      <c r="P352" s="87">
        <v>6050725.4000000004</v>
      </c>
      <c r="Q352" s="87">
        <v>2016908.4666666668</v>
      </c>
      <c r="R352" s="87">
        <v>2703972.79</v>
      </c>
      <c r="S352" s="87">
        <v>687064.32333333325</v>
      </c>
      <c r="T352" s="134">
        <v>34.065220841124273</v>
      </c>
      <c r="U352" s="133" t="s">
        <v>2910</v>
      </c>
    </row>
    <row r="353" spans="1:21" ht="17.25" hidden="1" customHeight="1">
      <c r="A353" s="132">
        <v>44227</v>
      </c>
      <c r="B353" s="133" t="s">
        <v>2907</v>
      </c>
      <c r="C353" s="134">
        <v>4</v>
      </c>
      <c r="D353" s="133" t="s">
        <v>16</v>
      </c>
      <c r="E353" s="133" t="s">
        <v>2019</v>
      </c>
      <c r="F353" s="133" t="s">
        <v>479</v>
      </c>
      <c r="G353" s="133" t="s">
        <v>480</v>
      </c>
      <c r="H353" s="133" t="s">
        <v>2923</v>
      </c>
      <c r="I353" s="133" t="s">
        <v>2839</v>
      </c>
      <c r="J353" s="133" t="s">
        <v>2922</v>
      </c>
      <c r="K353" s="133" t="s">
        <v>2908</v>
      </c>
      <c r="L353" s="133" t="s">
        <v>2829</v>
      </c>
      <c r="M353" s="133" t="s">
        <v>2830</v>
      </c>
      <c r="N353" s="134">
        <v>4</v>
      </c>
      <c r="O353" s="87">
        <v>2174228.08</v>
      </c>
      <c r="P353" s="87">
        <v>4250818.87</v>
      </c>
      <c r="Q353" s="87">
        <v>1416939.6233333333</v>
      </c>
      <c r="R353" s="87">
        <v>1402462.1500000004</v>
      </c>
      <c r="S353" s="87">
        <v>-14477.473333333333</v>
      </c>
      <c r="T353" s="134">
        <v>-1.0217424295945126</v>
      </c>
      <c r="U353" s="133" t="s">
        <v>2909</v>
      </c>
    </row>
    <row r="354" spans="1:21" ht="17.25" hidden="1" customHeight="1">
      <c r="A354" s="132">
        <v>44227</v>
      </c>
      <c r="B354" s="133" t="s">
        <v>2907</v>
      </c>
      <c r="C354" s="134">
        <v>4</v>
      </c>
      <c r="D354" s="133" t="s">
        <v>16</v>
      </c>
      <c r="E354" s="133" t="s">
        <v>2019</v>
      </c>
      <c r="F354" s="133" t="s">
        <v>479</v>
      </c>
      <c r="G354" s="133" t="s">
        <v>480</v>
      </c>
      <c r="H354" s="133" t="s">
        <v>2923</v>
      </c>
      <c r="I354" s="133" t="s">
        <v>2839</v>
      </c>
      <c r="J354" s="133" t="s">
        <v>2922</v>
      </c>
      <c r="K354" s="133" t="s">
        <v>2908</v>
      </c>
      <c r="L354" s="133" t="s">
        <v>2831</v>
      </c>
      <c r="M354" s="133" t="s">
        <v>2832</v>
      </c>
      <c r="N354" s="134">
        <v>4</v>
      </c>
      <c r="O354" s="87">
        <v>2906071.72</v>
      </c>
      <c r="P354" s="87">
        <v>5245345.12</v>
      </c>
      <c r="Q354" s="87">
        <v>1748448.3733333333</v>
      </c>
      <c r="R354" s="87">
        <v>2687309.15</v>
      </c>
      <c r="S354" s="87">
        <v>938860.77666666673</v>
      </c>
      <c r="T354" s="134">
        <v>53.696797170898073</v>
      </c>
      <c r="U354" s="133" t="s">
        <v>2910</v>
      </c>
    </row>
    <row r="355" spans="1:21" ht="17.25" hidden="1" customHeight="1">
      <c r="A355" s="132">
        <v>44227</v>
      </c>
      <c r="B355" s="133" t="s">
        <v>2907</v>
      </c>
      <c r="C355" s="134">
        <v>4</v>
      </c>
      <c r="D355" s="133" t="s">
        <v>16</v>
      </c>
      <c r="E355" s="133" t="s">
        <v>2019</v>
      </c>
      <c r="F355" s="133" t="s">
        <v>479</v>
      </c>
      <c r="G355" s="133" t="s">
        <v>480</v>
      </c>
      <c r="H355" s="133" t="s">
        <v>2923</v>
      </c>
      <c r="I355" s="133" t="s">
        <v>2839</v>
      </c>
      <c r="J355" s="133" t="s">
        <v>2922</v>
      </c>
      <c r="K355" s="133" t="s">
        <v>2908</v>
      </c>
      <c r="L355" s="133" t="s">
        <v>2833</v>
      </c>
      <c r="M355" s="133" t="s">
        <v>2834</v>
      </c>
      <c r="N355" s="134">
        <v>4</v>
      </c>
      <c r="O355" s="87">
        <v>8381076.0499999998</v>
      </c>
      <c r="P355" s="87">
        <v>16102671.92</v>
      </c>
      <c r="Q355" s="87">
        <v>5367557.3066666666</v>
      </c>
      <c r="R355" s="87">
        <v>3282557.2699999996</v>
      </c>
      <c r="S355" s="87">
        <v>-2085000.0366666666</v>
      </c>
      <c r="T355" s="134">
        <v>-38.844485816239619</v>
      </c>
      <c r="U355" s="133" t="s">
        <v>2909</v>
      </c>
    </row>
    <row r="356" spans="1:21" ht="17.25" hidden="1" customHeight="1">
      <c r="A356" s="132">
        <v>44227</v>
      </c>
      <c r="B356" s="133" t="s">
        <v>2907</v>
      </c>
      <c r="C356" s="134">
        <v>4</v>
      </c>
      <c r="D356" s="133" t="s">
        <v>16</v>
      </c>
      <c r="E356" s="133" t="s">
        <v>2019</v>
      </c>
      <c r="F356" s="133" t="s">
        <v>479</v>
      </c>
      <c r="G356" s="133" t="s">
        <v>480</v>
      </c>
      <c r="H356" s="133" t="s">
        <v>2923</v>
      </c>
      <c r="I356" s="133" t="s">
        <v>2839</v>
      </c>
      <c r="J356" s="133" t="s">
        <v>2922</v>
      </c>
      <c r="K356" s="133" t="s">
        <v>2908</v>
      </c>
      <c r="L356" s="133" t="s">
        <v>2835</v>
      </c>
      <c r="M356" s="133" t="s">
        <v>2836</v>
      </c>
      <c r="N356" s="134">
        <v>4</v>
      </c>
      <c r="O356" s="87">
        <v>709247.75</v>
      </c>
      <c r="P356" s="87">
        <v>517354.26</v>
      </c>
      <c r="Q356" s="87">
        <v>172451.42</v>
      </c>
      <c r="R356" s="87">
        <v>152931.48000000001</v>
      </c>
      <c r="S356" s="87">
        <v>-19519.939999999999</v>
      </c>
      <c r="T356" s="134">
        <v>-11.319094965991003</v>
      </c>
      <c r="U356" s="133" t="s">
        <v>2909</v>
      </c>
    </row>
    <row r="357" spans="1:21" ht="17.25" hidden="1" customHeight="1">
      <c r="A357" s="132">
        <v>44227</v>
      </c>
      <c r="B357" s="133" t="s">
        <v>2907</v>
      </c>
      <c r="C357" s="134">
        <v>4</v>
      </c>
      <c r="D357" s="133" t="s">
        <v>16</v>
      </c>
      <c r="E357" s="133" t="s">
        <v>2019</v>
      </c>
      <c r="F357" s="133" t="s">
        <v>479</v>
      </c>
      <c r="G357" s="133" t="s">
        <v>480</v>
      </c>
      <c r="H357" s="133" t="s">
        <v>2923</v>
      </c>
      <c r="I357" s="133" t="s">
        <v>2839</v>
      </c>
      <c r="J357" s="133" t="s">
        <v>2922</v>
      </c>
      <c r="K357" s="133" t="s">
        <v>2908</v>
      </c>
      <c r="L357" s="133" t="s">
        <v>2837</v>
      </c>
      <c r="M357" s="133" t="s">
        <v>2838</v>
      </c>
      <c r="N357" s="134">
        <v>4</v>
      </c>
      <c r="O357" s="87">
        <v>8277856.1699999999</v>
      </c>
      <c r="P357" s="87">
        <v>16915645.879999999</v>
      </c>
      <c r="Q357" s="87">
        <v>5638548.6266666669</v>
      </c>
      <c r="R357" s="87">
        <v>4066369.87</v>
      </c>
      <c r="S357" s="87">
        <v>-1572178.7566666668</v>
      </c>
      <c r="T357" s="134">
        <v>-27.882685080186842</v>
      </c>
      <c r="U357" s="133" t="s">
        <v>2909</v>
      </c>
    </row>
    <row r="358" spans="1:21" ht="17.25" hidden="1" customHeight="1">
      <c r="A358" s="132">
        <v>44227</v>
      </c>
      <c r="B358" s="133" t="s">
        <v>2907</v>
      </c>
      <c r="C358" s="134">
        <v>4</v>
      </c>
      <c r="D358" s="133" t="s">
        <v>16</v>
      </c>
      <c r="E358" s="133" t="s">
        <v>2019</v>
      </c>
      <c r="F358" s="133" t="s">
        <v>479</v>
      </c>
      <c r="G358" s="133" t="s">
        <v>480</v>
      </c>
      <c r="H358" s="133" t="s">
        <v>2923</v>
      </c>
      <c r="I358" s="133" t="s">
        <v>2839</v>
      </c>
      <c r="J358" s="133" t="s">
        <v>2922</v>
      </c>
      <c r="K358" s="133" t="s">
        <v>2908</v>
      </c>
      <c r="L358" s="133" t="s">
        <v>2872</v>
      </c>
      <c r="M358" s="133" t="s">
        <v>2873</v>
      </c>
      <c r="N358" s="134">
        <v>4</v>
      </c>
      <c r="O358" s="87">
        <v>0</v>
      </c>
      <c r="P358" s="88"/>
      <c r="Q358" s="88"/>
      <c r="R358" s="87">
        <v>0</v>
      </c>
      <c r="S358" s="88"/>
      <c r="T358" s="135"/>
      <c r="U358" s="133" t="s">
        <v>2916</v>
      </c>
    </row>
    <row r="359" spans="1:21" ht="17.25" hidden="1" customHeight="1">
      <c r="A359" s="132">
        <v>44227</v>
      </c>
      <c r="B359" s="133" t="s">
        <v>2907</v>
      </c>
      <c r="C359" s="134">
        <v>4</v>
      </c>
      <c r="D359" s="133" t="s">
        <v>16</v>
      </c>
      <c r="E359" s="133" t="s">
        <v>2019</v>
      </c>
      <c r="F359" s="133" t="s">
        <v>479</v>
      </c>
      <c r="G359" s="133" t="s">
        <v>480</v>
      </c>
      <c r="H359" s="133" t="s">
        <v>2924</v>
      </c>
      <c r="I359" s="133" t="s">
        <v>2911</v>
      </c>
      <c r="J359" s="133" t="s">
        <v>2923</v>
      </c>
      <c r="K359" s="133" t="s">
        <v>1944</v>
      </c>
      <c r="L359" s="133" t="s">
        <v>2852</v>
      </c>
      <c r="M359" s="133" t="s">
        <v>2912</v>
      </c>
      <c r="N359" s="134">
        <v>4</v>
      </c>
      <c r="O359" s="87">
        <v>52372967.990000002</v>
      </c>
      <c r="P359" s="87">
        <v>52372967.990000002</v>
      </c>
      <c r="Q359" s="87">
        <v>17457655.996666666</v>
      </c>
      <c r="R359" s="87">
        <v>70623673.389999986</v>
      </c>
      <c r="S359" s="87">
        <v>53166017.393333331</v>
      </c>
      <c r="T359" s="134">
        <v>304.54270265999486</v>
      </c>
      <c r="U359" s="133" t="s">
        <v>2909</v>
      </c>
    </row>
    <row r="360" spans="1:21" ht="17.25" hidden="1" customHeight="1">
      <c r="A360" s="132">
        <v>44227</v>
      </c>
      <c r="B360" s="133" t="s">
        <v>2907</v>
      </c>
      <c r="C360" s="134">
        <v>4</v>
      </c>
      <c r="D360" s="133" t="s">
        <v>16</v>
      </c>
      <c r="E360" s="133" t="s">
        <v>2019</v>
      </c>
      <c r="F360" s="133" t="s">
        <v>479</v>
      </c>
      <c r="G360" s="133" t="s">
        <v>480</v>
      </c>
      <c r="H360" s="133" t="s">
        <v>2925</v>
      </c>
      <c r="I360" s="133" t="s">
        <v>2913</v>
      </c>
      <c r="J360" s="133" t="s">
        <v>2926</v>
      </c>
      <c r="K360" s="133" t="s">
        <v>1944</v>
      </c>
      <c r="L360" s="133" t="s">
        <v>2853</v>
      </c>
      <c r="M360" s="133" t="s">
        <v>2914</v>
      </c>
      <c r="N360" s="134">
        <v>4</v>
      </c>
      <c r="O360" s="87">
        <v>49327094.710000001</v>
      </c>
      <c r="P360" s="87">
        <v>49327094.710000001</v>
      </c>
      <c r="Q360" s="87">
        <v>16442364.903333332</v>
      </c>
      <c r="R360" s="87">
        <v>67369280.569999993</v>
      </c>
      <c r="S360" s="87">
        <v>50926915.666666664</v>
      </c>
      <c r="T360" s="134">
        <v>309.72987137843131</v>
      </c>
      <c r="U360" s="133" t="s">
        <v>2909</v>
      </c>
    </row>
    <row r="361" spans="1:21" ht="17.25" hidden="1" customHeight="1">
      <c r="A361" s="132">
        <v>44227</v>
      </c>
      <c r="B361" s="133" t="s">
        <v>2907</v>
      </c>
      <c r="C361" s="134">
        <v>4</v>
      </c>
      <c r="D361" s="133" t="s">
        <v>16</v>
      </c>
      <c r="E361" s="133" t="s">
        <v>2019</v>
      </c>
      <c r="F361" s="133" t="s">
        <v>479</v>
      </c>
      <c r="G361" s="133" t="s">
        <v>480</v>
      </c>
      <c r="H361" s="133" t="s">
        <v>2925</v>
      </c>
      <c r="I361" s="133" t="s">
        <v>2913</v>
      </c>
      <c r="J361" s="133" t="s">
        <v>2926</v>
      </c>
      <c r="K361" s="133" t="s">
        <v>1944</v>
      </c>
      <c r="L361" s="133" t="s">
        <v>2854</v>
      </c>
      <c r="M361" s="133" t="s">
        <v>2915</v>
      </c>
      <c r="N361" s="134">
        <v>4</v>
      </c>
      <c r="O361" s="87">
        <v>21693918.300000001</v>
      </c>
      <c r="P361" s="87">
        <v>-21693918.300000001</v>
      </c>
      <c r="Q361" s="87">
        <v>-7231306.0999999996</v>
      </c>
      <c r="R361" s="87">
        <v>-22619375.200000003</v>
      </c>
      <c r="S361" s="87">
        <v>-15388069.1</v>
      </c>
      <c r="T361" s="134">
        <v>212.79792180281234</v>
      </c>
      <c r="U361" s="133" t="s">
        <v>2909</v>
      </c>
    </row>
    <row r="362" spans="1:21" ht="17.25" hidden="1" customHeight="1">
      <c r="A362" s="132">
        <v>44227</v>
      </c>
      <c r="B362" s="133" t="s">
        <v>2907</v>
      </c>
      <c r="C362" s="134">
        <v>4</v>
      </c>
      <c r="D362" s="133" t="s">
        <v>16</v>
      </c>
      <c r="E362" s="133" t="s">
        <v>2019</v>
      </c>
      <c r="F362" s="133" t="s">
        <v>481</v>
      </c>
      <c r="G362" s="133" t="s">
        <v>482</v>
      </c>
      <c r="H362" s="133" t="s">
        <v>2922</v>
      </c>
      <c r="I362" s="133" t="s">
        <v>2811</v>
      </c>
      <c r="J362" s="133" t="s">
        <v>2922</v>
      </c>
      <c r="K362" s="133" t="s">
        <v>2908</v>
      </c>
      <c r="L362" s="133" t="s">
        <v>2790</v>
      </c>
      <c r="M362" s="133" t="s">
        <v>2791</v>
      </c>
      <c r="N362" s="134">
        <v>4</v>
      </c>
      <c r="O362" s="87">
        <v>7393811.3399999999</v>
      </c>
      <c r="P362" s="87">
        <v>20200000</v>
      </c>
      <c r="Q362" s="87">
        <v>6733333.333333333</v>
      </c>
      <c r="R362" s="87">
        <v>10542974.269999998</v>
      </c>
      <c r="S362" s="87">
        <v>3809640.9366666665</v>
      </c>
      <c r="T362" s="134">
        <v>56.578825792079201</v>
      </c>
      <c r="U362" s="133" t="s">
        <v>2909</v>
      </c>
    </row>
    <row r="363" spans="1:21" ht="17.25" hidden="1" customHeight="1">
      <c r="A363" s="132">
        <v>44227</v>
      </c>
      <c r="B363" s="133" t="s">
        <v>2907</v>
      </c>
      <c r="C363" s="134">
        <v>4</v>
      </c>
      <c r="D363" s="133" t="s">
        <v>16</v>
      </c>
      <c r="E363" s="133" t="s">
        <v>2019</v>
      </c>
      <c r="F363" s="133" t="s">
        <v>481</v>
      </c>
      <c r="G363" s="133" t="s">
        <v>482</v>
      </c>
      <c r="H363" s="133" t="s">
        <v>2922</v>
      </c>
      <c r="I363" s="133" t="s">
        <v>2811</v>
      </c>
      <c r="J363" s="133" t="s">
        <v>2922</v>
      </c>
      <c r="K363" s="133" t="s">
        <v>2908</v>
      </c>
      <c r="L363" s="133" t="s">
        <v>2792</v>
      </c>
      <c r="M363" s="133" t="s">
        <v>2793</v>
      </c>
      <c r="N363" s="134">
        <v>4</v>
      </c>
      <c r="O363" s="87">
        <v>6550.02</v>
      </c>
      <c r="P363" s="87">
        <v>17200</v>
      </c>
      <c r="Q363" s="87">
        <v>5733.333333333333</v>
      </c>
      <c r="R363" s="87">
        <v>19200</v>
      </c>
      <c r="S363" s="87">
        <v>13466.666666666668</v>
      </c>
      <c r="T363" s="134">
        <v>234.88372093023256</v>
      </c>
      <c r="U363" s="133" t="s">
        <v>2909</v>
      </c>
    </row>
    <row r="364" spans="1:21" ht="17.25" hidden="1" customHeight="1">
      <c r="A364" s="132">
        <v>44227</v>
      </c>
      <c r="B364" s="133" t="s">
        <v>2907</v>
      </c>
      <c r="C364" s="134">
        <v>4</v>
      </c>
      <c r="D364" s="133" t="s">
        <v>16</v>
      </c>
      <c r="E364" s="133" t="s">
        <v>2019</v>
      </c>
      <c r="F364" s="133" t="s">
        <v>481</v>
      </c>
      <c r="G364" s="133" t="s">
        <v>482</v>
      </c>
      <c r="H364" s="133" t="s">
        <v>2922</v>
      </c>
      <c r="I364" s="133" t="s">
        <v>2811</v>
      </c>
      <c r="J364" s="133" t="s">
        <v>2922</v>
      </c>
      <c r="K364" s="133" t="s">
        <v>2908</v>
      </c>
      <c r="L364" s="133" t="s">
        <v>2794</v>
      </c>
      <c r="M364" s="133" t="s">
        <v>2795</v>
      </c>
      <c r="N364" s="134">
        <v>4</v>
      </c>
      <c r="O364" s="87">
        <v>0</v>
      </c>
      <c r="P364" s="87">
        <v>0</v>
      </c>
      <c r="Q364" s="87">
        <v>0</v>
      </c>
      <c r="R364" s="87">
        <v>0</v>
      </c>
      <c r="S364" s="87">
        <v>0</v>
      </c>
      <c r="T364" s="135"/>
      <c r="U364" s="133" t="s">
        <v>2909</v>
      </c>
    </row>
    <row r="365" spans="1:21" ht="17.25" hidden="1" customHeight="1">
      <c r="A365" s="132">
        <v>44227</v>
      </c>
      <c r="B365" s="133" t="s">
        <v>2907</v>
      </c>
      <c r="C365" s="134">
        <v>4</v>
      </c>
      <c r="D365" s="133" t="s">
        <v>16</v>
      </c>
      <c r="E365" s="133" t="s">
        <v>2019</v>
      </c>
      <c r="F365" s="133" t="s">
        <v>481</v>
      </c>
      <c r="G365" s="133" t="s">
        <v>482</v>
      </c>
      <c r="H365" s="133" t="s">
        <v>2922</v>
      </c>
      <c r="I365" s="133" t="s">
        <v>2811</v>
      </c>
      <c r="J365" s="133" t="s">
        <v>2922</v>
      </c>
      <c r="K365" s="133" t="s">
        <v>2908</v>
      </c>
      <c r="L365" s="133" t="s">
        <v>2865</v>
      </c>
      <c r="M365" s="133" t="s">
        <v>2796</v>
      </c>
      <c r="N365" s="134">
        <v>4</v>
      </c>
      <c r="O365" s="87">
        <v>78681.759999999995</v>
      </c>
      <c r="P365" s="87">
        <v>230000</v>
      </c>
      <c r="Q365" s="87">
        <v>76666.666666666672</v>
      </c>
      <c r="R365" s="87">
        <v>63110.75</v>
      </c>
      <c r="S365" s="87">
        <v>-13555.916666666668</v>
      </c>
      <c r="T365" s="134">
        <v>-17.681630434782608</v>
      </c>
      <c r="U365" s="133" t="s">
        <v>2910</v>
      </c>
    </row>
    <row r="366" spans="1:21" ht="17.25" hidden="1" customHeight="1">
      <c r="A366" s="132">
        <v>44227</v>
      </c>
      <c r="B366" s="133" t="s">
        <v>2907</v>
      </c>
      <c r="C366" s="134">
        <v>4</v>
      </c>
      <c r="D366" s="133" t="s">
        <v>16</v>
      </c>
      <c r="E366" s="133" t="s">
        <v>2019</v>
      </c>
      <c r="F366" s="133" t="s">
        <v>481</v>
      </c>
      <c r="G366" s="133" t="s">
        <v>482</v>
      </c>
      <c r="H366" s="133" t="s">
        <v>2922</v>
      </c>
      <c r="I366" s="133" t="s">
        <v>2811</v>
      </c>
      <c r="J366" s="133" t="s">
        <v>2922</v>
      </c>
      <c r="K366" s="133" t="s">
        <v>2908</v>
      </c>
      <c r="L366" s="133" t="s">
        <v>2797</v>
      </c>
      <c r="M366" s="133" t="s">
        <v>2798</v>
      </c>
      <c r="N366" s="134">
        <v>4</v>
      </c>
      <c r="O366" s="87">
        <v>494318.23</v>
      </c>
      <c r="P366" s="87">
        <v>1600000</v>
      </c>
      <c r="Q366" s="87">
        <v>533333.33333333337</v>
      </c>
      <c r="R366" s="87">
        <v>450277.36</v>
      </c>
      <c r="S366" s="87">
        <v>-83055.973333333342</v>
      </c>
      <c r="T366" s="134">
        <v>-15.572995000000001</v>
      </c>
      <c r="U366" s="133" t="s">
        <v>2910</v>
      </c>
    </row>
    <row r="367" spans="1:21" ht="17.25" hidden="1" customHeight="1">
      <c r="A367" s="132">
        <v>44227</v>
      </c>
      <c r="B367" s="133" t="s">
        <v>2907</v>
      </c>
      <c r="C367" s="134">
        <v>4</v>
      </c>
      <c r="D367" s="133" t="s">
        <v>16</v>
      </c>
      <c r="E367" s="133" t="s">
        <v>2019</v>
      </c>
      <c r="F367" s="133" t="s">
        <v>481</v>
      </c>
      <c r="G367" s="133" t="s">
        <v>482</v>
      </c>
      <c r="H367" s="133" t="s">
        <v>2922</v>
      </c>
      <c r="I367" s="133" t="s">
        <v>2811</v>
      </c>
      <c r="J367" s="133" t="s">
        <v>2922</v>
      </c>
      <c r="K367" s="133" t="s">
        <v>2908</v>
      </c>
      <c r="L367" s="133" t="s">
        <v>2799</v>
      </c>
      <c r="M367" s="133" t="s">
        <v>2800</v>
      </c>
      <c r="N367" s="134">
        <v>4</v>
      </c>
      <c r="O367" s="87">
        <v>129905.78</v>
      </c>
      <c r="P367" s="87">
        <v>410000</v>
      </c>
      <c r="Q367" s="87">
        <v>136666.66666666669</v>
      </c>
      <c r="R367" s="87">
        <v>193199.82</v>
      </c>
      <c r="S367" s="87">
        <v>56533.153333333335</v>
      </c>
      <c r="T367" s="134">
        <v>41.365721951219513</v>
      </c>
      <c r="U367" s="133" t="s">
        <v>2909</v>
      </c>
    </row>
    <row r="368" spans="1:21" ht="17.25" hidden="1" customHeight="1">
      <c r="A368" s="132">
        <v>44227</v>
      </c>
      <c r="B368" s="133" t="s">
        <v>2907</v>
      </c>
      <c r="C368" s="134">
        <v>4</v>
      </c>
      <c r="D368" s="133" t="s">
        <v>16</v>
      </c>
      <c r="E368" s="133" t="s">
        <v>2019</v>
      </c>
      <c r="F368" s="133" t="s">
        <v>481</v>
      </c>
      <c r="G368" s="133" t="s">
        <v>482</v>
      </c>
      <c r="H368" s="133" t="s">
        <v>2922</v>
      </c>
      <c r="I368" s="133" t="s">
        <v>2811</v>
      </c>
      <c r="J368" s="133" t="s">
        <v>2922</v>
      </c>
      <c r="K368" s="133" t="s">
        <v>2908</v>
      </c>
      <c r="L368" s="133" t="s">
        <v>2801</v>
      </c>
      <c r="M368" s="133" t="s">
        <v>2802</v>
      </c>
      <c r="N368" s="134">
        <v>4</v>
      </c>
      <c r="O368" s="87">
        <v>0</v>
      </c>
      <c r="P368" s="87">
        <v>0</v>
      </c>
      <c r="Q368" s="87">
        <v>0</v>
      </c>
      <c r="R368" s="87">
        <v>0</v>
      </c>
      <c r="S368" s="87">
        <v>0</v>
      </c>
      <c r="T368" s="135"/>
      <c r="U368" s="133" t="s">
        <v>2909</v>
      </c>
    </row>
    <row r="369" spans="1:21" ht="17.25" hidden="1" customHeight="1">
      <c r="A369" s="132">
        <v>44227</v>
      </c>
      <c r="B369" s="133" t="s">
        <v>2907</v>
      </c>
      <c r="C369" s="134">
        <v>4</v>
      </c>
      <c r="D369" s="133" t="s">
        <v>16</v>
      </c>
      <c r="E369" s="133" t="s">
        <v>2019</v>
      </c>
      <c r="F369" s="133" t="s">
        <v>481</v>
      </c>
      <c r="G369" s="133" t="s">
        <v>482</v>
      </c>
      <c r="H369" s="133" t="s">
        <v>2922</v>
      </c>
      <c r="I369" s="133" t="s">
        <v>2811</v>
      </c>
      <c r="J369" s="133" t="s">
        <v>2922</v>
      </c>
      <c r="K369" s="133" t="s">
        <v>2908</v>
      </c>
      <c r="L369" s="133" t="s">
        <v>2803</v>
      </c>
      <c r="M369" s="133" t="s">
        <v>2804</v>
      </c>
      <c r="N369" s="134">
        <v>4</v>
      </c>
      <c r="O369" s="87">
        <v>430617.94</v>
      </c>
      <c r="P369" s="87">
        <v>1300000</v>
      </c>
      <c r="Q369" s="87">
        <v>433333.33333333337</v>
      </c>
      <c r="R369" s="87">
        <v>430698.5</v>
      </c>
      <c r="S369" s="87">
        <v>-2634.8333333333335</v>
      </c>
      <c r="T369" s="134">
        <v>-0.60803846153846164</v>
      </c>
      <c r="U369" s="133" t="s">
        <v>2910</v>
      </c>
    </row>
    <row r="370" spans="1:21" ht="17.25" hidden="1" customHeight="1">
      <c r="A370" s="132">
        <v>44227</v>
      </c>
      <c r="B370" s="133" t="s">
        <v>2907</v>
      </c>
      <c r="C370" s="134">
        <v>4</v>
      </c>
      <c r="D370" s="133" t="s">
        <v>16</v>
      </c>
      <c r="E370" s="133" t="s">
        <v>2019</v>
      </c>
      <c r="F370" s="133" t="s">
        <v>481</v>
      </c>
      <c r="G370" s="133" t="s">
        <v>482</v>
      </c>
      <c r="H370" s="133" t="s">
        <v>2922</v>
      </c>
      <c r="I370" s="133" t="s">
        <v>2811</v>
      </c>
      <c r="J370" s="133" t="s">
        <v>2922</v>
      </c>
      <c r="K370" s="133" t="s">
        <v>2908</v>
      </c>
      <c r="L370" s="133" t="s">
        <v>2805</v>
      </c>
      <c r="M370" s="133" t="s">
        <v>2806</v>
      </c>
      <c r="N370" s="134">
        <v>4</v>
      </c>
      <c r="O370" s="87">
        <v>6557607.5599999996</v>
      </c>
      <c r="P370" s="87">
        <v>22055000</v>
      </c>
      <c r="Q370" s="87">
        <v>7351666.666666667</v>
      </c>
      <c r="R370" s="87">
        <v>7157409.7199999997</v>
      </c>
      <c r="S370" s="87">
        <v>-194256.94666666666</v>
      </c>
      <c r="T370" s="134">
        <v>-2.642352482430288</v>
      </c>
      <c r="U370" s="133" t="s">
        <v>2910</v>
      </c>
    </row>
    <row r="371" spans="1:21" ht="17.25" hidden="1" customHeight="1">
      <c r="A371" s="132">
        <v>44227</v>
      </c>
      <c r="B371" s="133" t="s">
        <v>2907</v>
      </c>
      <c r="C371" s="134">
        <v>4</v>
      </c>
      <c r="D371" s="133" t="s">
        <v>16</v>
      </c>
      <c r="E371" s="133" t="s">
        <v>2019</v>
      </c>
      <c r="F371" s="133" t="s">
        <v>481</v>
      </c>
      <c r="G371" s="133" t="s">
        <v>482</v>
      </c>
      <c r="H371" s="133" t="s">
        <v>2922</v>
      </c>
      <c r="I371" s="133" t="s">
        <v>2811</v>
      </c>
      <c r="J371" s="133" t="s">
        <v>2922</v>
      </c>
      <c r="K371" s="133" t="s">
        <v>2908</v>
      </c>
      <c r="L371" s="133" t="s">
        <v>2807</v>
      </c>
      <c r="M371" s="133" t="s">
        <v>2808</v>
      </c>
      <c r="N371" s="134">
        <v>4</v>
      </c>
      <c r="O371" s="87">
        <v>1453348.17</v>
      </c>
      <c r="P371" s="87">
        <v>3800000</v>
      </c>
      <c r="Q371" s="87">
        <v>1266666.6666666667</v>
      </c>
      <c r="R371" s="87">
        <v>921997.16</v>
      </c>
      <c r="S371" s="87">
        <v>-344669.50666666665</v>
      </c>
      <c r="T371" s="134">
        <v>-27.210750526315788</v>
      </c>
      <c r="U371" s="133" t="s">
        <v>2910</v>
      </c>
    </row>
    <row r="372" spans="1:21" ht="17.25" hidden="1" customHeight="1">
      <c r="A372" s="132">
        <v>44227</v>
      </c>
      <c r="B372" s="133" t="s">
        <v>2907</v>
      </c>
      <c r="C372" s="134">
        <v>4</v>
      </c>
      <c r="D372" s="133" t="s">
        <v>16</v>
      </c>
      <c r="E372" s="133" t="s">
        <v>2019</v>
      </c>
      <c r="F372" s="133" t="s">
        <v>481</v>
      </c>
      <c r="G372" s="133" t="s">
        <v>482</v>
      </c>
      <c r="H372" s="133" t="s">
        <v>2922</v>
      </c>
      <c r="I372" s="133" t="s">
        <v>2811</v>
      </c>
      <c r="J372" s="133" t="s">
        <v>2922</v>
      </c>
      <c r="K372" s="133" t="s">
        <v>2908</v>
      </c>
      <c r="L372" s="133" t="s">
        <v>2870</v>
      </c>
      <c r="M372" s="133" t="s">
        <v>2871</v>
      </c>
      <c r="N372" s="134">
        <v>4</v>
      </c>
      <c r="O372" s="87">
        <v>0</v>
      </c>
      <c r="P372" s="87">
        <v>0</v>
      </c>
      <c r="Q372" s="87">
        <v>0</v>
      </c>
      <c r="R372" s="87">
        <v>0</v>
      </c>
      <c r="S372" s="87">
        <v>0</v>
      </c>
      <c r="T372" s="135"/>
      <c r="U372" s="133" t="s">
        <v>2909</v>
      </c>
    </row>
    <row r="373" spans="1:21" ht="17.25" hidden="1" customHeight="1">
      <c r="A373" s="132">
        <v>44227</v>
      </c>
      <c r="B373" s="133" t="s">
        <v>2907</v>
      </c>
      <c r="C373" s="134">
        <v>4</v>
      </c>
      <c r="D373" s="133" t="s">
        <v>16</v>
      </c>
      <c r="E373" s="133" t="s">
        <v>2019</v>
      </c>
      <c r="F373" s="133" t="s">
        <v>481</v>
      </c>
      <c r="G373" s="133" t="s">
        <v>482</v>
      </c>
      <c r="H373" s="133" t="s">
        <v>2922</v>
      </c>
      <c r="I373" s="133" t="s">
        <v>2811</v>
      </c>
      <c r="J373" s="133" t="s">
        <v>2922</v>
      </c>
      <c r="K373" s="133" t="s">
        <v>2908</v>
      </c>
      <c r="L373" s="133" t="s">
        <v>2809</v>
      </c>
      <c r="M373" s="133" t="s">
        <v>2810</v>
      </c>
      <c r="N373" s="134">
        <v>4</v>
      </c>
      <c r="O373" s="87">
        <v>259275.85</v>
      </c>
      <c r="P373" s="87">
        <v>678864.41</v>
      </c>
      <c r="Q373" s="87">
        <v>226288.13666666669</v>
      </c>
      <c r="R373" s="87">
        <v>848788.8</v>
      </c>
      <c r="S373" s="87">
        <v>622500.66333333333</v>
      </c>
      <c r="T373" s="134">
        <v>275.09204525834548</v>
      </c>
      <c r="U373" s="133" t="s">
        <v>2909</v>
      </c>
    </row>
    <row r="374" spans="1:21" ht="17.25" hidden="1" customHeight="1">
      <c r="A374" s="132">
        <v>44227</v>
      </c>
      <c r="B374" s="133" t="s">
        <v>2907</v>
      </c>
      <c r="C374" s="134">
        <v>4</v>
      </c>
      <c r="D374" s="133" t="s">
        <v>16</v>
      </c>
      <c r="E374" s="133" t="s">
        <v>2019</v>
      </c>
      <c r="F374" s="133" t="s">
        <v>481</v>
      </c>
      <c r="G374" s="133" t="s">
        <v>482</v>
      </c>
      <c r="H374" s="133" t="s">
        <v>2923</v>
      </c>
      <c r="I374" s="133" t="s">
        <v>2839</v>
      </c>
      <c r="J374" s="133" t="s">
        <v>2922</v>
      </c>
      <c r="K374" s="133" t="s">
        <v>2908</v>
      </c>
      <c r="L374" s="133" t="s">
        <v>2812</v>
      </c>
      <c r="M374" s="133" t="s">
        <v>2813</v>
      </c>
      <c r="N374" s="134">
        <v>4</v>
      </c>
      <c r="O374" s="87">
        <v>871604.54</v>
      </c>
      <c r="P374" s="87">
        <v>3250000</v>
      </c>
      <c r="Q374" s="87">
        <v>1083333.3333333333</v>
      </c>
      <c r="R374" s="87">
        <v>778732.98</v>
      </c>
      <c r="S374" s="87">
        <v>-304600.35333333333</v>
      </c>
      <c r="T374" s="134">
        <v>-28.116955692307691</v>
      </c>
      <c r="U374" s="133" t="s">
        <v>2909</v>
      </c>
    </row>
    <row r="375" spans="1:21" ht="17.25" hidden="1" customHeight="1">
      <c r="A375" s="132">
        <v>44227</v>
      </c>
      <c r="B375" s="133" t="s">
        <v>2907</v>
      </c>
      <c r="C375" s="134">
        <v>4</v>
      </c>
      <c r="D375" s="133" t="s">
        <v>16</v>
      </c>
      <c r="E375" s="133" t="s">
        <v>2019</v>
      </c>
      <c r="F375" s="133" t="s">
        <v>481</v>
      </c>
      <c r="G375" s="133" t="s">
        <v>482</v>
      </c>
      <c r="H375" s="133" t="s">
        <v>2923</v>
      </c>
      <c r="I375" s="133" t="s">
        <v>2839</v>
      </c>
      <c r="J375" s="133" t="s">
        <v>2922</v>
      </c>
      <c r="K375" s="133" t="s">
        <v>2908</v>
      </c>
      <c r="L375" s="133" t="s">
        <v>2814</v>
      </c>
      <c r="M375" s="133" t="s">
        <v>2815</v>
      </c>
      <c r="N375" s="134">
        <v>4</v>
      </c>
      <c r="O375" s="87">
        <v>147307.38</v>
      </c>
      <c r="P375" s="87">
        <v>852000</v>
      </c>
      <c r="Q375" s="87">
        <v>284000</v>
      </c>
      <c r="R375" s="87">
        <v>132526.79999999999</v>
      </c>
      <c r="S375" s="87">
        <v>-151473.20000000001</v>
      </c>
      <c r="T375" s="134">
        <v>-53.335633802816908</v>
      </c>
      <c r="U375" s="133" t="s">
        <v>2909</v>
      </c>
    </row>
    <row r="376" spans="1:21" ht="17.25" hidden="1" customHeight="1">
      <c r="A376" s="132">
        <v>44227</v>
      </c>
      <c r="B376" s="133" t="s">
        <v>2907</v>
      </c>
      <c r="C376" s="134">
        <v>4</v>
      </c>
      <c r="D376" s="133" t="s">
        <v>16</v>
      </c>
      <c r="E376" s="133" t="s">
        <v>2019</v>
      </c>
      <c r="F376" s="133" t="s">
        <v>481</v>
      </c>
      <c r="G376" s="133" t="s">
        <v>482</v>
      </c>
      <c r="H376" s="133" t="s">
        <v>2923</v>
      </c>
      <c r="I376" s="133" t="s">
        <v>2839</v>
      </c>
      <c r="J376" s="133" t="s">
        <v>2922</v>
      </c>
      <c r="K376" s="133" t="s">
        <v>2908</v>
      </c>
      <c r="L376" s="133" t="s">
        <v>2816</v>
      </c>
      <c r="M376" s="133" t="s">
        <v>2817</v>
      </c>
      <c r="N376" s="134">
        <v>4</v>
      </c>
      <c r="O376" s="87">
        <v>42859.22</v>
      </c>
      <c r="P376" s="87">
        <v>268000</v>
      </c>
      <c r="Q376" s="87">
        <v>89333.333333333343</v>
      </c>
      <c r="R376" s="87">
        <v>22011.29</v>
      </c>
      <c r="S376" s="87">
        <v>-67322.043333333335</v>
      </c>
      <c r="T376" s="134">
        <v>-75.360496268656718</v>
      </c>
      <c r="U376" s="133" t="s">
        <v>2909</v>
      </c>
    </row>
    <row r="377" spans="1:21" ht="17.25" hidden="1" customHeight="1">
      <c r="A377" s="132">
        <v>44227</v>
      </c>
      <c r="B377" s="133" t="s">
        <v>2907</v>
      </c>
      <c r="C377" s="134">
        <v>4</v>
      </c>
      <c r="D377" s="133" t="s">
        <v>16</v>
      </c>
      <c r="E377" s="133" t="s">
        <v>2019</v>
      </c>
      <c r="F377" s="133" t="s">
        <v>481</v>
      </c>
      <c r="G377" s="133" t="s">
        <v>482</v>
      </c>
      <c r="H377" s="133" t="s">
        <v>2923</v>
      </c>
      <c r="I377" s="133" t="s">
        <v>2839</v>
      </c>
      <c r="J377" s="133" t="s">
        <v>2922</v>
      </c>
      <c r="K377" s="133" t="s">
        <v>2908</v>
      </c>
      <c r="L377" s="133" t="s">
        <v>2818</v>
      </c>
      <c r="M377" s="133" t="s">
        <v>2819</v>
      </c>
      <c r="N377" s="134">
        <v>4</v>
      </c>
      <c r="O377" s="87">
        <v>181997.21</v>
      </c>
      <c r="P377" s="87">
        <v>901000</v>
      </c>
      <c r="Q377" s="87">
        <v>300333.33333333337</v>
      </c>
      <c r="R377" s="87">
        <v>127409.5</v>
      </c>
      <c r="S377" s="87">
        <v>-172923.83333333334</v>
      </c>
      <c r="T377" s="134">
        <v>-57.577302996670362</v>
      </c>
      <c r="U377" s="133" t="s">
        <v>2909</v>
      </c>
    </row>
    <row r="378" spans="1:21" ht="17.25" hidden="1" customHeight="1">
      <c r="A378" s="132">
        <v>44227</v>
      </c>
      <c r="B378" s="133" t="s">
        <v>2907</v>
      </c>
      <c r="C378" s="134">
        <v>4</v>
      </c>
      <c r="D378" s="133" t="s">
        <v>16</v>
      </c>
      <c r="E378" s="133" t="s">
        <v>2019</v>
      </c>
      <c r="F378" s="133" t="s">
        <v>481</v>
      </c>
      <c r="G378" s="133" t="s">
        <v>482</v>
      </c>
      <c r="H378" s="133" t="s">
        <v>2923</v>
      </c>
      <c r="I378" s="133" t="s">
        <v>2839</v>
      </c>
      <c r="J378" s="133" t="s">
        <v>2922</v>
      </c>
      <c r="K378" s="133" t="s">
        <v>2908</v>
      </c>
      <c r="L378" s="133" t="s">
        <v>2820</v>
      </c>
      <c r="M378" s="133" t="s">
        <v>2821</v>
      </c>
      <c r="N378" s="134">
        <v>4</v>
      </c>
      <c r="O378" s="87">
        <v>7261385.3099999996</v>
      </c>
      <c r="P378" s="87">
        <v>22055000</v>
      </c>
      <c r="Q378" s="87">
        <v>7351666.666666667</v>
      </c>
      <c r="R378" s="87">
        <v>7184296.7199999997</v>
      </c>
      <c r="S378" s="87">
        <v>-167369.94666666666</v>
      </c>
      <c r="T378" s="134">
        <v>-2.2766258898209024</v>
      </c>
      <c r="U378" s="133" t="s">
        <v>2909</v>
      </c>
    </row>
    <row r="379" spans="1:21" ht="17.25" hidden="1" customHeight="1">
      <c r="A379" s="132">
        <v>44227</v>
      </c>
      <c r="B379" s="133" t="s">
        <v>2907</v>
      </c>
      <c r="C379" s="134">
        <v>4</v>
      </c>
      <c r="D379" s="133" t="s">
        <v>16</v>
      </c>
      <c r="E379" s="133" t="s">
        <v>2019</v>
      </c>
      <c r="F379" s="133" t="s">
        <v>481</v>
      </c>
      <c r="G379" s="133" t="s">
        <v>482</v>
      </c>
      <c r="H379" s="133" t="s">
        <v>2923</v>
      </c>
      <c r="I379" s="133" t="s">
        <v>2839</v>
      </c>
      <c r="J379" s="133" t="s">
        <v>2922</v>
      </c>
      <c r="K379" s="133" t="s">
        <v>2908</v>
      </c>
      <c r="L379" s="133" t="s">
        <v>2822</v>
      </c>
      <c r="M379" s="133" t="s">
        <v>2846</v>
      </c>
      <c r="N379" s="134">
        <v>4</v>
      </c>
      <c r="O379" s="87">
        <v>1159237.07</v>
      </c>
      <c r="P379" s="87">
        <v>2960500</v>
      </c>
      <c r="Q379" s="87">
        <v>986833.33333333337</v>
      </c>
      <c r="R379" s="87">
        <v>935450</v>
      </c>
      <c r="S379" s="87">
        <v>-51383.333333333336</v>
      </c>
      <c r="T379" s="134">
        <v>-5.2068907279175818</v>
      </c>
      <c r="U379" s="133" t="s">
        <v>2909</v>
      </c>
    </row>
    <row r="380" spans="1:21" ht="17.25" hidden="1" customHeight="1">
      <c r="A380" s="132">
        <v>44227</v>
      </c>
      <c r="B380" s="133" t="s">
        <v>2907</v>
      </c>
      <c r="C380" s="134">
        <v>4</v>
      </c>
      <c r="D380" s="133" t="s">
        <v>16</v>
      </c>
      <c r="E380" s="133" t="s">
        <v>2019</v>
      </c>
      <c r="F380" s="133" t="s">
        <v>481</v>
      </c>
      <c r="G380" s="133" t="s">
        <v>482</v>
      </c>
      <c r="H380" s="133" t="s">
        <v>2923</v>
      </c>
      <c r="I380" s="133" t="s">
        <v>2839</v>
      </c>
      <c r="J380" s="133" t="s">
        <v>2922</v>
      </c>
      <c r="K380" s="133" t="s">
        <v>2908</v>
      </c>
      <c r="L380" s="133" t="s">
        <v>2823</v>
      </c>
      <c r="M380" s="133" t="s">
        <v>2824</v>
      </c>
      <c r="N380" s="134">
        <v>4</v>
      </c>
      <c r="O380" s="87">
        <v>2455563.36</v>
      </c>
      <c r="P380" s="87">
        <v>6640000</v>
      </c>
      <c r="Q380" s="87">
        <v>2213333.3333333335</v>
      </c>
      <c r="R380" s="87">
        <v>2318327.5</v>
      </c>
      <c r="S380" s="87">
        <v>104994.16666666667</v>
      </c>
      <c r="T380" s="134">
        <v>4.7437123493975903</v>
      </c>
      <c r="U380" s="133" t="s">
        <v>2910</v>
      </c>
    </row>
    <row r="381" spans="1:21" ht="17.25" hidden="1" customHeight="1">
      <c r="A381" s="132">
        <v>44227</v>
      </c>
      <c r="B381" s="133" t="s">
        <v>2907</v>
      </c>
      <c r="C381" s="134">
        <v>4</v>
      </c>
      <c r="D381" s="133" t="s">
        <v>16</v>
      </c>
      <c r="E381" s="133" t="s">
        <v>2019</v>
      </c>
      <c r="F381" s="133" t="s">
        <v>481</v>
      </c>
      <c r="G381" s="133" t="s">
        <v>482</v>
      </c>
      <c r="H381" s="133" t="s">
        <v>2923</v>
      </c>
      <c r="I381" s="133" t="s">
        <v>2839</v>
      </c>
      <c r="J381" s="133" t="s">
        <v>2922</v>
      </c>
      <c r="K381" s="133" t="s">
        <v>2908</v>
      </c>
      <c r="L381" s="133" t="s">
        <v>2825</v>
      </c>
      <c r="M381" s="133" t="s">
        <v>2826</v>
      </c>
      <c r="N381" s="134">
        <v>4</v>
      </c>
      <c r="O381" s="87">
        <v>450977.85</v>
      </c>
      <c r="P381" s="87">
        <v>1430000</v>
      </c>
      <c r="Q381" s="87">
        <v>476666.66666666669</v>
      </c>
      <c r="R381" s="87">
        <v>461542.5</v>
      </c>
      <c r="S381" s="87">
        <v>-15124.166666666668</v>
      </c>
      <c r="T381" s="134">
        <v>-3.1729020979020981</v>
      </c>
      <c r="U381" s="133" t="s">
        <v>2909</v>
      </c>
    </row>
    <row r="382" spans="1:21" ht="17.25" hidden="1" customHeight="1">
      <c r="A382" s="132">
        <v>44227</v>
      </c>
      <c r="B382" s="133" t="s">
        <v>2907</v>
      </c>
      <c r="C382" s="134">
        <v>4</v>
      </c>
      <c r="D382" s="133" t="s">
        <v>16</v>
      </c>
      <c r="E382" s="133" t="s">
        <v>2019</v>
      </c>
      <c r="F382" s="133" t="s">
        <v>481</v>
      </c>
      <c r="G382" s="133" t="s">
        <v>482</v>
      </c>
      <c r="H382" s="133" t="s">
        <v>2923</v>
      </c>
      <c r="I382" s="133" t="s">
        <v>2839</v>
      </c>
      <c r="J382" s="133" t="s">
        <v>2922</v>
      </c>
      <c r="K382" s="133" t="s">
        <v>2908</v>
      </c>
      <c r="L382" s="133" t="s">
        <v>2827</v>
      </c>
      <c r="M382" s="133" t="s">
        <v>2828</v>
      </c>
      <c r="N382" s="134">
        <v>4</v>
      </c>
      <c r="O382" s="87">
        <v>881047.02</v>
      </c>
      <c r="P382" s="87">
        <v>3100000</v>
      </c>
      <c r="Q382" s="87">
        <v>1033333.3333333333</v>
      </c>
      <c r="R382" s="87">
        <v>571826.56999999995</v>
      </c>
      <c r="S382" s="87">
        <v>-461506.76333333331</v>
      </c>
      <c r="T382" s="134">
        <v>-44.66194483870968</v>
      </c>
      <c r="U382" s="133" t="s">
        <v>2909</v>
      </c>
    </row>
    <row r="383" spans="1:21" ht="17.25" hidden="1" customHeight="1">
      <c r="A383" s="132">
        <v>44227</v>
      </c>
      <c r="B383" s="133" t="s">
        <v>2907</v>
      </c>
      <c r="C383" s="134">
        <v>4</v>
      </c>
      <c r="D383" s="133" t="s">
        <v>16</v>
      </c>
      <c r="E383" s="133" t="s">
        <v>2019</v>
      </c>
      <c r="F383" s="133" t="s">
        <v>481</v>
      </c>
      <c r="G383" s="133" t="s">
        <v>482</v>
      </c>
      <c r="H383" s="133" t="s">
        <v>2923</v>
      </c>
      <c r="I383" s="133" t="s">
        <v>2839</v>
      </c>
      <c r="J383" s="133" t="s">
        <v>2922</v>
      </c>
      <c r="K383" s="133" t="s">
        <v>2908</v>
      </c>
      <c r="L383" s="133" t="s">
        <v>2829</v>
      </c>
      <c r="M383" s="133" t="s">
        <v>2830</v>
      </c>
      <c r="N383" s="134">
        <v>4</v>
      </c>
      <c r="O383" s="87">
        <v>418118.2</v>
      </c>
      <c r="P383" s="87">
        <v>1390000</v>
      </c>
      <c r="Q383" s="87">
        <v>463333.33333333331</v>
      </c>
      <c r="R383" s="87">
        <v>309593.17</v>
      </c>
      <c r="S383" s="87">
        <v>-153740.16333333336</v>
      </c>
      <c r="T383" s="134">
        <v>-33.181330215827337</v>
      </c>
      <c r="U383" s="133" t="s">
        <v>2909</v>
      </c>
    </row>
    <row r="384" spans="1:21" ht="17.25" hidden="1" customHeight="1">
      <c r="A384" s="132">
        <v>44227</v>
      </c>
      <c r="B384" s="133" t="s">
        <v>2907</v>
      </c>
      <c r="C384" s="134">
        <v>4</v>
      </c>
      <c r="D384" s="133" t="s">
        <v>16</v>
      </c>
      <c r="E384" s="133" t="s">
        <v>2019</v>
      </c>
      <c r="F384" s="133" t="s">
        <v>481</v>
      </c>
      <c r="G384" s="133" t="s">
        <v>482</v>
      </c>
      <c r="H384" s="133" t="s">
        <v>2923</v>
      </c>
      <c r="I384" s="133" t="s">
        <v>2839</v>
      </c>
      <c r="J384" s="133" t="s">
        <v>2922</v>
      </c>
      <c r="K384" s="133" t="s">
        <v>2908</v>
      </c>
      <c r="L384" s="133" t="s">
        <v>2831</v>
      </c>
      <c r="M384" s="133" t="s">
        <v>2832</v>
      </c>
      <c r="N384" s="134">
        <v>4</v>
      </c>
      <c r="O384" s="87">
        <v>334387.28000000003</v>
      </c>
      <c r="P384" s="87">
        <v>1671300</v>
      </c>
      <c r="Q384" s="87">
        <v>557100</v>
      </c>
      <c r="R384" s="87">
        <v>186935.6</v>
      </c>
      <c r="S384" s="87">
        <v>-370164.4</v>
      </c>
      <c r="T384" s="134">
        <v>-66.444875246813851</v>
      </c>
      <c r="U384" s="133" t="s">
        <v>2909</v>
      </c>
    </row>
    <row r="385" spans="1:21" ht="17.25" hidden="1" customHeight="1">
      <c r="A385" s="132">
        <v>44227</v>
      </c>
      <c r="B385" s="133" t="s">
        <v>2907</v>
      </c>
      <c r="C385" s="134">
        <v>4</v>
      </c>
      <c r="D385" s="133" t="s">
        <v>16</v>
      </c>
      <c r="E385" s="133" t="s">
        <v>2019</v>
      </c>
      <c r="F385" s="133" t="s">
        <v>481</v>
      </c>
      <c r="G385" s="133" t="s">
        <v>482</v>
      </c>
      <c r="H385" s="133" t="s">
        <v>2923</v>
      </c>
      <c r="I385" s="133" t="s">
        <v>2839</v>
      </c>
      <c r="J385" s="133" t="s">
        <v>2922</v>
      </c>
      <c r="K385" s="133" t="s">
        <v>2908</v>
      </c>
      <c r="L385" s="133" t="s">
        <v>2833</v>
      </c>
      <c r="M385" s="133" t="s">
        <v>2834</v>
      </c>
      <c r="N385" s="134">
        <v>4</v>
      </c>
      <c r="O385" s="87">
        <v>984536.25</v>
      </c>
      <c r="P385" s="87">
        <v>2930000</v>
      </c>
      <c r="Q385" s="87">
        <v>976666.66666666663</v>
      </c>
      <c r="R385" s="87">
        <v>933437.94000000006</v>
      </c>
      <c r="S385" s="87">
        <v>-43228.726666666669</v>
      </c>
      <c r="T385" s="134">
        <v>-4.4261494880546071</v>
      </c>
      <c r="U385" s="133" t="s">
        <v>2909</v>
      </c>
    </row>
    <row r="386" spans="1:21" ht="17.25" hidden="1" customHeight="1">
      <c r="A386" s="132">
        <v>44227</v>
      </c>
      <c r="B386" s="133" t="s">
        <v>2907</v>
      </c>
      <c r="C386" s="134">
        <v>4</v>
      </c>
      <c r="D386" s="133" t="s">
        <v>16</v>
      </c>
      <c r="E386" s="133" t="s">
        <v>2019</v>
      </c>
      <c r="F386" s="133" t="s">
        <v>481</v>
      </c>
      <c r="G386" s="133" t="s">
        <v>482</v>
      </c>
      <c r="H386" s="133" t="s">
        <v>2923</v>
      </c>
      <c r="I386" s="133" t="s">
        <v>2839</v>
      </c>
      <c r="J386" s="133" t="s">
        <v>2922</v>
      </c>
      <c r="K386" s="133" t="s">
        <v>2908</v>
      </c>
      <c r="L386" s="133" t="s">
        <v>2835</v>
      </c>
      <c r="M386" s="133" t="s">
        <v>2836</v>
      </c>
      <c r="N386" s="134">
        <v>4</v>
      </c>
      <c r="O386" s="87">
        <v>21500.22</v>
      </c>
      <c r="P386" s="87">
        <v>60000</v>
      </c>
      <c r="Q386" s="87">
        <v>20000</v>
      </c>
      <c r="R386" s="87">
        <v>29165.95</v>
      </c>
      <c r="S386" s="87">
        <v>9165.9500000000007</v>
      </c>
      <c r="T386" s="134">
        <v>45.829749999999997</v>
      </c>
      <c r="U386" s="133" t="s">
        <v>2910</v>
      </c>
    </row>
    <row r="387" spans="1:21" ht="17.25" hidden="1" customHeight="1">
      <c r="A387" s="132">
        <v>44227</v>
      </c>
      <c r="B387" s="133" t="s">
        <v>2907</v>
      </c>
      <c r="C387" s="134">
        <v>4</v>
      </c>
      <c r="D387" s="133" t="s">
        <v>16</v>
      </c>
      <c r="E387" s="133" t="s">
        <v>2019</v>
      </c>
      <c r="F387" s="133" t="s">
        <v>481</v>
      </c>
      <c r="G387" s="133" t="s">
        <v>482</v>
      </c>
      <c r="H387" s="133" t="s">
        <v>2923</v>
      </c>
      <c r="I387" s="133" t="s">
        <v>2839</v>
      </c>
      <c r="J387" s="133" t="s">
        <v>2922</v>
      </c>
      <c r="K387" s="133" t="s">
        <v>2908</v>
      </c>
      <c r="L387" s="133" t="s">
        <v>2837</v>
      </c>
      <c r="M387" s="133" t="s">
        <v>2838</v>
      </c>
      <c r="N387" s="134">
        <v>4</v>
      </c>
      <c r="O387" s="87">
        <v>1593595.71</v>
      </c>
      <c r="P387" s="87">
        <v>4950000</v>
      </c>
      <c r="Q387" s="87">
        <v>1650000</v>
      </c>
      <c r="R387" s="87">
        <v>1240812.77</v>
      </c>
      <c r="S387" s="87">
        <v>-409187.23</v>
      </c>
      <c r="T387" s="134">
        <v>-24.79922606060606</v>
      </c>
      <c r="U387" s="133" t="s">
        <v>2909</v>
      </c>
    </row>
    <row r="388" spans="1:21" ht="17.25" hidden="1" customHeight="1">
      <c r="A388" s="132">
        <v>44227</v>
      </c>
      <c r="B388" s="133" t="s">
        <v>2907</v>
      </c>
      <c r="C388" s="134">
        <v>4</v>
      </c>
      <c r="D388" s="133" t="s">
        <v>16</v>
      </c>
      <c r="E388" s="133" t="s">
        <v>2019</v>
      </c>
      <c r="F388" s="133" t="s">
        <v>481</v>
      </c>
      <c r="G388" s="133" t="s">
        <v>482</v>
      </c>
      <c r="H388" s="133" t="s">
        <v>2923</v>
      </c>
      <c r="I388" s="133" t="s">
        <v>2839</v>
      </c>
      <c r="J388" s="133" t="s">
        <v>2922</v>
      </c>
      <c r="K388" s="133" t="s">
        <v>2908</v>
      </c>
      <c r="L388" s="133" t="s">
        <v>2872</v>
      </c>
      <c r="M388" s="133" t="s">
        <v>2873</v>
      </c>
      <c r="N388" s="134">
        <v>4</v>
      </c>
      <c r="O388" s="87">
        <v>0</v>
      </c>
      <c r="P388" s="87">
        <v>0</v>
      </c>
      <c r="Q388" s="87">
        <v>0</v>
      </c>
      <c r="R388" s="87">
        <v>0</v>
      </c>
      <c r="S388" s="87">
        <v>0</v>
      </c>
      <c r="T388" s="135"/>
      <c r="U388" s="133" t="s">
        <v>2910</v>
      </c>
    </row>
    <row r="389" spans="1:21" ht="17.25" hidden="1" customHeight="1">
      <c r="A389" s="132">
        <v>44227</v>
      </c>
      <c r="B389" s="133" t="s">
        <v>2907</v>
      </c>
      <c r="C389" s="134">
        <v>4</v>
      </c>
      <c r="D389" s="133" t="s">
        <v>16</v>
      </c>
      <c r="E389" s="133" t="s">
        <v>2019</v>
      </c>
      <c r="F389" s="133" t="s">
        <v>481</v>
      </c>
      <c r="G389" s="133" t="s">
        <v>482</v>
      </c>
      <c r="H389" s="133" t="s">
        <v>2924</v>
      </c>
      <c r="I389" s="133" t="s">
        <v>2911</v>
      </c>
      <c r="J389" s="133" t="s">
        <v>2923</v>
      </c>
      <c r="K389" s="133" t="s">
        <v>1944</v>
      </c>
      <c r="L389" s="133" t="s">
        <v>2852</v>
      </c>
      <c r="M389" s="133" t="s">
        <v>2912</v>
      </c>
      <c r="N389" s="134">
        <v>4</v>
      </c>
      <c r="O389" s="87">
        <v>3819531.09</v>
      </c>
      <c r="P389" s="87">
        <v>3819531.09</v>
      </c>
      <c r="Q389" s="87">
        <v>1273177.03</v>
      </c>
      <c r="R389" s="87">
        <v>10013141.039999997</v>
      </c>
      <c r="S389" s="87">
        <v>8739964.0099999998</v>
      </c>
      <c r="T389" s="134">
        <v>686.46887306787175</v>
      </c>
      <c r="U389" s="133" t="s">
        <v>2909</v>
      </c>
    </row>
    <row r="390" spans="1:21" ht="17.25" hidden="1" customHeight="1">
      <c r="A390" s="132">
        <v>44227</v>
      </c>
      <c r="B390" s="133" t="s">
        <v>2907</v>
      </c>
      <c r="C390" s="134">
        <v>4</v>
      </c>
      <c r="D390" s="133" t="s">
        <v>16</v>
      </c>
      <c r="E390" s="133" t="s">
        <v>2019</v>
      </c>
      <c r="F390" s="133" t="s">
        <v>481</v>
      </c>
      <c r="G390" s="133" t="s">
        <v>482</v>
      </c>
      <c r="H390" s="133" t="s">
        <v>2925</v>
      </c>
      <c r="I390" s="133" t="s">
        <v>2913</v>
      </c>
      <c r="J390" s="133" t="s">
        <v>2926</v>
      </c>
      <c r="K390" s="133" t="s">
        <v>1944</v>
      </c>
      <c r="L390" s="133" t="s">
        <v>2853</v>
      </c>
      <c r="M390" s="133" t="s">
        <v>2914</v>
      </c>
      <c r="N390" s="134">
        <v>4</v>
      </c>
      <c r="O390" s="87">
        <v>6467263.2599999998</v>
      </c>
      <c r="P390" s="87">
        <v>6467263.2599999998</v>
      </c>
      <c r="Q390" s="87">
        <v>2155754.42</v>
      </c>
      <c r="R390" s="87">
        <v>12945150.419999998</v>
      </c>
      <c r="S390" s="87">
        <v>10789396</v>
      </c>
      <c r="T390" s="134">
        <v>500.49281587463935</v>
      </c>
      <c r="U390" s="133" t="s">
        <v>2909</v>
      </c>
    </row>
    <row r="391" spans="1:21" ht="17.25" hidden="1" customHeight="1">
      <c r="A391" s="132">
        <v>44227</v>
      </c>
      <c r="B391" s="133" t="s">
        <v>2907</v>
      </c>
      <c r="C391" s="134">
        <v>4</v>
      </c>
      <c r="D391" s="133" t="s">
        <v>16</v>
      </c>
      <c r="E391" s="133" t="s">
        <v>2019</v>
      </c>
      <c r="F391" s="133" t="s">
        <v>481</v>
      </c>
      <c r="G391" s="133" t="s">
        <v>482</v>
      </c>
      <c r="H391" s="133" t="s">
        <v>2925</v>
      </c>
      <c r="I391" s="133" t="s">
        <v>2913</v>
      </c>
      <c r="J391" s="133" t="s">
        <v>2926</v>
      </c>
      <c r="K391" s="133" t="s">
        <v>1944</v>
      </c>
      <c r="L391" s="133" t="s">
        <v>2854</v>
      </c>
      <c r="M391" s="133" t="s">
        <v>2915</v>
      </c>
      <c r="N391" s="134">
        <v>4</v>
      </c>
      <c r="O391" s="87">
        <v>5527415.6299999999</v>
      </c>
      <c r="P391" s="87">
        <v>-5527415.6299999999</v>
      </c>
      <c r="Q391" s="87">
        <v>-1842471.8766666667</v>
      </c>
      <c r="R391" s="87">
        <v>-5561766.5700000003</v>
      </c>
      <c r="S391" s="87">
        <v>-3719294.6933333334</v>
      </c>
      <c r="T391" s="134">
        <v>201.86439426484739</v>
      </c>
      <c r="U391" s="133" t="s">
        <v>2909</v>
      </c>
    </row>
    <row r="392" spans="1:21" ht="17.25" hidden="1" customHeight="1">
      <c r="A392" s="132">
        <v>44227</v>
      </c>
      <c r="B392" s="133" t="s">
        <v>2907</v>
      </c>
      <c r="C392" s="134">
        <v>4</v>
      </c>
      <c r="D392" s="133" t="s">
        <v>16</v>
      </c>
      <c r="E392" s="133" t="s">
        <v>2019</v>
      </c>
      <c r="F392" s="133" t="s">
        <v>483</v>
      </c>
      <c r="G392" s="133" t="s">
        <v>484</v>
      </c>
      <c r="H392" s="133" t="s">
        <v>2922</v>
      </c>
      <c r="I392" s="133" t="s">
        <v>2811</v>
      </c>
      <c r="J392" s="133" t="s">
        <v>2922</v>
      </c>
      <c r="K392" s="133" t="s">
        <v>2908</v>
      </c>
      <c r="L392" s="133" t="s">
        <v>2790</v>
      </c>
      <c r="M392" s="133" t="s">
        <v>2791</v>
      </c>
      <c r="N392" s="134">
        <v>4</v>
      </c>
      <c r="O392" s="87">
        <v>27926229.719999999</v>
      </c>
      <c r="P392" s="87">
        <v>48092000</v>
      </c>
      <c r="Q392" s="87">
        <v>16030666.666666668</v>
      </c>
      <c r="R392" s="87">
        <v>23120056.550000004</v>
      </c>
      <c r="S392" s="87">
        <v>7089389.8833333338</v>
      </c>
      <c r="T392" s="134">
        <v>44.223924249355406</v>
      </c>
      <c r="U392" s="133" t="s">
        <v>2909</v>
      </c>
    </row>
    <row r="393" spans="1:21" ht="17.25" hidden="1" customHeight="1">
      <c r="A393" s="132">
        <v>44227</v>
      </c>
      <c r="B393" s="133" t="s">
        <v>2907</v>
      </c>
      <c r="C393" s="134">
        <v>4</v>
      </c>
      <c r="D393" s="133" t="s">
        <v>16</v>
      </c>
      <c r="E393" s="133" t="s">
        <v>2019</v>
      </c>
      <c r="F393" s="133" t="s">
        <v>483</v>
      </c>
      <c r="G393" s="133" t="s">
        <v>484</v>
      </c>
      <c r="H393" s="133" t="s">
        <v>2922</v>
      </c>
      <c r="I393" s="133" t="s">
        <v>2811</v>
      </c>
      <c r="J393" s="133" t="s">
        <v>2922</v>
      </c>
      <c r="K393" s="133" t="s">
        <v>2908</v>
      </c>
      <c r="L393" s="133" t="s">
        <v>2792</v>
      </c>
      <c r="M393" s="133" t="s">
        <v>2793</v>
      </c>
      <c r="N393" s="134">
        <v>4</v>
      </c>
      <c r="O393" s="87">
        <v>162641.76</v>
      </c>
      <c r="P393" s="87">
        <v>250000</v>
      </c>
      <c r="Q393" s="87">
        <v>83333.333333333343</v>
      </c>
      <c r="R393" s="87">
        <v>110700</v>
      </c>
      <c r="S393" s="87">
        <v>27366.666666666668</v>
      </c>
      <c r="T393" s="134">
        <v>32.840000000000003</v>
      </c>
      <c r="U393" s="133" t="s">
        <v>2909</v>
      </c>
    </row>
    <row r="394" spans="1:21" ht="17.25" hidden="1" customHeight="1">
      <c r="A394" s="132">
        <v>44227</v>
      </c>
      <c r="B394" s="133" t="s">
        <v>2907</v>
      </c>
      <c r="C394" s="134">
        <v>4</v>
      </c>
      <c r="D394" s="133" t="s">
        <v>16</v>
      </c>
      <c r="E394" s="133" t="s">
        <v>2019</v>
      </c>
      <c r="F394" s="133" t="s">
        <v>483</v>
      </c>
      <c r="G394" s="133" t="s">
        <v>484</v>
      </c>
      <c r="H394" s="133" t="s">
        <v>2922</v>
      </c>
      <c r="I394" s="133" t="s">
        <v>2811</v>
      </c>
      <c r="J394" s="133" t="s">
        <v>2922</v>
      </c>
      <c r="K394" s="133" t="s">
        <v>2908</v>
      </c>
      <c r="L394" s="133" t="s">
        <v>2794</v>
      </c>
      <c r="M394" s="133" t="s">
        <v>2795</v>
      </c>
      <c r="N394" s="134">
        <v>4</v>
      </c>
      <c r="O394" s="87">
        <v>553.41999999999996</v>
      </c>
      <c r="P394" s="87">
        <v>0</v>
      </c>
      <c r="Q394" s="87">
        <v>0</v>
      </c>
      <c r="R394" s="87">
        <v>1615</v>
      </c>
      <c r="S394" s="87">
        <v>1615</v>
      </c>
      <c r="T394" s="135"/>
      <c r="U394" s="133" t="s">
        <v>2909</v>
      </c>
    </row>
    <row r="395" spans="1:21" ht="17.25" hidden="1" customHeight="1">
      <c r="A395" s="132">
        <v>44227</v>
      </c>
      <c r="B395" s="133" t="s">
        <v>2907</v>
      </c>
      <c r="C395" s="134">
        <v>4</v>
      </c>
      <c r="D395" s="133" t="s">
        <v>16</v>
      </c>
      <c r="E395" s="133" t="s">
        <v>2019</v>
      </c>
      <c r="F395" s="133" t="s">
        <v>483</v>
      </c>
      <c r="G395" s="133" t="s">
        <v>484</v>
      </c>
      <c r="H395" s="133" t="s">
        <v>2922</v>
      </c>
      <c r="I395" s="133" t="s">
        <v>2811</v>
      </c>
      <c r="J395" s="133" t="s">
        <v>2922</v>
      </c>
      <c r="K395" s="133" t="s">
        <v>2908</v>
      </c>
      <c r="L395" s="133" t="s">
        <v>2865</v>
      </c>
      <c r="M395" s="133" t="s">
        <v>2796</v>
      </c>
      <c r="N395" s="134">
        <v>4</v>
      </c>
      <c r="O395" s="87">
        <v>504722.74</v>
      </c>
      <c r="P395" s="87">
        <v>1163100</v>
      </c>
      <c r="Q395" s="87">
        <v>387700</v>
      </c>
      <c r="R395" s="87">
        <v>372796.42</v>
      </c>
      <c r="S395" s="87">
        <v>-14903.58</v>
      </c>
      <c r="T395" s="134">
        <v>-3.8441011091049782</v>
      </c>
      <c r="U395" s="133" t="s">
        <v>2910</v>
      </c>
    </row>
    <row r="396" spans="1:21" ht="17.25" hidden="1" customHeight="1">
      <c r="A396" s="132">
        <v>44227</v>
      </c>
      <c r="B396" s="133" t="s">
        <v>2907</v>
      </c>
      <c r="C396" s="134">
        <v>4</v>
      </c>
      <c r="D396" s="133" t="s">
        <v>16</v>
      </c>
      <c r="E396" s="133" t="s">
        <v>2019</v>
      </c>
      <c r="F396" s="133" t="s">
        <v>483</v>
      </c>
      <c r="G396" s="133" t="s">
        <v>484</v>
      </c>
      <c r="H396" s="133" t="s">
        <v>2922</v>
      </c>
      <c r="I396" s="133" t="s">
        <v>2811</v>
      </c>
      <c r="J396" s="133" t="s">
        <v>2922</v>
      </c>
      <c r="K396" s="133" t="s">
        <v>2908</v>
      </c>
      <c r="L396" s="133" t="s">
        <v>2797</v>
      </c>
      <c r="M396" s="133" t="s">
        <v>2798</v>
      </c>
      <c r="N396" s="134">
        <v>4</v>
      </c>
      <c r="O396" s="87">
        <v>3679849.78</v>
      </c>
      <c r="P396" s="87">
        <v>8425000</v>
      </c>
      <c r="Q396" s="87">
        <v>2808333.3333333335</v>
      </c>
      <c r="R396" s="87">
        <v>2899416.16</v>
      </c>
      <c r="S396" s="87">
        <v>91082.82666666666</v>
      </c>
      <c r="T396" s="134">
        <v>3.2433054005934721</v>
      </c>
      <c r="U396" s="133" t="s">
        <v>2909</v>
      </c>
    </row>
    <row r="397" spans="1:21" ht="17.25" hidden="1" customHeight="1">
      <c r="A397" s="132">
        <v>44227</v>
      </c>
      <c r="B397" s="133" t="s">
        <v>2907</v>
      </c>
      <c r="C397" s="134">
        <v>4</v>
      </c>
      <c r="D397" s="133" t="s">
        <v>16</v>
      </c>
      <c r="E397" s="133" t="s">
        <v>2019</v>
      </c>
      <c r="F397" s="133" t="s">
        <v>483</v>
      </c>
      <c r="G397" s="133" t="s">
        <v>484</v>
      </c>
      <c r="H397" s="133" t="s">
        <v>2922</v>
      </c>
      <c r="I397" s="133" t="s">
        <v>2811</v>
      </c>
      <c r="J397" s="133" t="s">
        <v>2922</v>
      </c>
      <c r="K397" s="133" t="s">
        <v>2908</v>
      </c>
      <c r="L397" s="133" t="s">
        <v>2799</v>
      </c>
      <c r="M397" s="133" t="s">
        <v>2800</v>
      </c>
      <c r="N397" s="134">
        <v>4</v>
      </c>
      <c r="O397" s="87">
        <v>1737160.54</v>
      </c>
      <c r="P397" s="87">
        <v>2926000</v>
      </c>
      <c r="Q397" s="87">
        <v>975333.33333333337</v>
      </c>
      <c r="R397" s="87">
        <v>1000308.8599999999</v>
      </c>
      <c r="S397" s="87">
        <v>24975.526666666665</v>
      </c>
      <c r="T397" s="134">
        <v>2.5607170198222833</v>
      </c>
      <c r="U397" s="133" t="s">
        <v>2909</v>
      </c>
    </row>
    <row r="398" spans="1:21" ht="17.25" hidden="1" customHeight="1">
      <c r="A398" s="132">
        <v>44227</v>
      </c>
      <c r="B398" s="133" t="s">
        <v>2907</v>
      </c>
      <c r="C398" s="134">
        <v>4</v>
      </c>
      <c r="D398" s="133" t="s">
        <v>16</v>
      </c>
      <c r="E398" s="133" t="s">
        <v>2019</v>
      </c>
      <c r="F398" s="133" t="s">
        <v>483</v>
      </c>
      <c r="G398" s="133" t="s">
        <v>484</v>
      </c>
      <c r="H398" s="133" t="s">
        <v>2922</v>
      </c>
      <c r="I398" s="133" t="s">
        <v>2811</v>
      </c>
      <c r="J398" s="133" t="s">
        <v>2922</v>
      </c>
      <c r="K398" s="133" t="s">
        <v>2908</v>
      </c>
      <c r="L398" s="133" t="s">
        <v>2801</v>
      </c>
      <c r="M398" s="133" t="s">
        <v>2802</v>
      </c>
      <c r="N398" s="134">
        <v>4</v>
      </c>
      <c r="O398" s="87">
        <v>446898.29</v>
      </c>
      <c r="P398" s="87">
        <v>825000</v>
      </c>
      <c r="Q398" s="87">
        <v>275000</v>
      </c>
      <c r="R398" s="87">
        <v>364715.35</v>
      </c>
      <c r="S398" s="87">
        <v>89715.35</v>
      </c>
      <c r="T398" s="134">
        <v>32.623763636363641</v>
      </c>
      <c r="U398" s="133" t="s">
        <v>2909</v>
      </c>
    </row>
    <row r="399" spans="1:21" ht="17.25" hidden="1" customHeight="1">
      <c r="A399" s="132">
        <v>44227</v>
      </c>
      <c r="B399" s="133" t="s">
        <v>2907</v>
      </c>
      <c r="C399" s="134">
        <v>4</v>
      </c>
      <c r="D399" s="133" t="s">
        <v>16</v>
      </c>
      <c r="E399" s="133" t="s">
        <v>2019</v>
      </c>
      <c r="F399" s="133" t="s">
        <v>483</v>
      </c>
      <c r="G399" s="133" t="s">
        <v>484</v>
      </c>
      <c r="H399" s="133" t="s">
        <v>2922</v>
      </c>
      <c r="I399" s="133" t="s">
        <v>2811</v>
      </c>
      <c r="J399" s="133" t="s">
        <v>2922</v>
      </c>
      <c r="K399" s="133" t="s">
        <v>2908</v>
      </c>
      <c r="L399" s="133" t="s">
        <v>2803</v>
      </c>
      <c r="M399" s="133" t="s">
        <v>2804</v>
      </c>
      <c r="N399" s="134">
        <v>4</v>
      </c>
      <c r="O399" s="87">
        <v>4075081.09</v>
      </c>
      <c r="P399" s="87">
        <v>8638700</v>
      </c>
      <c r="Q399" s="87">
        <v>2879566.666666667</v>
      </c>
      <c r="R399" s="87">
        <v>2325194.1</v>
      </c>
      <c r="S399" s="87">
        <v>-554372.56666666665</v>
      </c>
      <c r="T399" s="134">
        <v>-19.251944158264553</v>
      </c>
      <c r="U399" s="133" t="s">
        <v>2910</v>
      </c>
    </row>
    <row r="400" spans="1:21" ht="17.25" hidden="1" customHeight="1">
      <c r="A400" s="132">
        <v>44227</v>
      </c>
      <c r="B400" s="133" t="s">
        <v>2907</v>
      </c>
      <c r="C400" s="134">
        <v>4</v>
      </c>
      <c r="D400" s="133" t="s">
        <v>16</v>
      </c>
      <c r="E400" s="133" t="s">
        <v>2019</v>
      </c>
      <c r="F400" s="133" t="s">
        <v>483</v>
      </c>
      <c r="G400" s="133" t="s">
        <v>484</v>
      </c>
      <c r="H400" s="133" t="s">
        <v>2922</v>
      </c>
      <c r="I400" s="133" t="s">
        <v>2811</v>
      </c>
      <c r="J400" s="133" t="s">
        <v>2922</v>
      </c>
      <c r="K400" s="133" t="s">
        <v>2908</v>
      </c>
      <c r="L400" s="133" t="s">
        <v>2805</v>
      </c>
      <c r="M400" s="133" t="s">
        <v>2806</v>
      </c>
      <c r="N400" s="134">
        <v>4</v>
      </c>
      <c r="O400" s="87">
        <v>16978006.739999998</v>
      </c>
      <c r="P400" s="87">
        <v>39096064</v>
      </c>
      <c r="Q400" s="87">
        <v>13032021.333333332</v>
      </c>
      <c r="R400" s="87">
        <v>12725459.35</v>
      </c>
      <c r="S400" s="87">
        <v>-306561.98333333334</v>
      </c>
      <c r="T400" s="134">
        <v>-2.3523747812567528</v>
      </c>
      <c r="U400" s="133" t="s">
        <v>2910</v>
      </c>
    </row>
    <row r="401" spans="1:21" ht="17.25" hidden="1" customHeight="1">
      <c r="A401" s="132">
        <v>44227</v>
      </c>
      <c r="B401" s="133" t="s">
        <v>2907</v>
      </c>
      <c r="C401" s="134">
        <v>4</v>
      </c>
      <c r="D401" s="133" t="s">
        <v>16</v>
      </c>
      <c r="E401" s="133" t="s">
        <v>2019</v>
      </c>
      <c r="F401" s="133" t="s">
        <v>483</v>
      </c>
      <c r="G401" s="133" t="s">
        <v>484</v>
      </c>
      <c r="H401" s="133" t="s">
        <v>2922</v>
      </c>
      <c r="I401" s="133" t="s">
        <v>2811</v>
      </c>
      <c r="J401" s="133" t="s">
        <v>2922</v>
      </c>
      <c r="K401" s="133" t="s">
        <v>2908</v>
      </c>
      <c r="L401" s="133" t="s">
        <v>2807</v>
      </c>
      <c r="M401" s="133" t="s">
        <v>2808</v>
      </c>
      <c r="N401" s="134">
        <v>4</v>
      </c>
      <c r="O401" s="87">
        <v>4005921.27</v>
      </c>
      <c r="P401" s="87">
        <v>8063867.3200000003</v>
      </c>
      <c r="Q401" s="87">
        <v>2687955.7733333334</v>
      </c>
      <c r="R401" s="87">
        <v>3615135.46</v>
      </c>
      <c r="S401" s="87">
        <v>927179.68666666665</v>
      </c>
      <c r="T401" s="134">
        <v>34.493859455018907</v>
      </c>
      <c r="U401" s="133" t="s">
        <v>2909</v>
      </c>
    </row>
    <row r="402" spans="1:21" ht="17.25" hidden="1" customHeight="1">
      <c r="A402" s="132">
        <v>44227</v>
      </c>
      <c r="B402" s="133" t="s">
        <v>2907</v>
      </c>
      <c r="C402" s="134">
        <v>4</v>
      </c>
      <c r="D402" s="133" t="s">
        <v>16</v>
      </c>
      <c r="E402" s="133" t="s">
        <v>2019</v>
      </c>
      <c r="F402" s="133" t="s">
        <v>483</v>
      </c>
      <c r="G402" s="133" t="s">
        <v>484</v>
      </c>
      <c r="H402" s="133" t="s">
        <v>2922</v>
      </c>
      <c r="I402" s="133" t="s">
        <v>2811</v>
      </c>
      <c r="J402" s="133" t="s">
        <v>2922</v>
      </c>
      <c r="K402" s="133" t="s">
        <v>2908</v>
      </c>
      <c r="L402" s="133" t="s">
        <v>2870</v>
      </c>
      <c r="M402" s="133" t="s">
        <v>2871</v>
      </c>
      <c r="N402" s="134">
        <v>4</v>
      </c>
      <c r="O402" s="87">
        <v>0</v>
      </c>
      <c r="P402" s="87">
        <v>0</v>
      </c>
      <c r="Q402" s="87">
        <v>0</v>
      </c>
      <c r="R402" s="87">
        <v>0</v>
      </c>
      <c r="S402" s="87">
        <v>0</v>
      </c>
      <c r="T402" s="135"/>
      <c r="U402" s="133" t="s">
        <v>2909</v>
      </c>
    </row>
    <row r="403" spans="1:21" ht="17.25" hidden="1" customHeight="1">
      <c r="A403" s="132">
        <v>44227</v>
      </c>
      <c r="B403" s="133" t="s">
        <v>2907</v>
      </c>
      <c r="C403" s="134">
        <v>4</v>
      </c>
      <c r="D403" s="133" t="s">
        <v>16</v>
      </c>
      <c r="E403" s="133" t="s">
        <v>2019</v>
      </c>
      <c r="F403" s="133" t="s">
        <v>483</v>
      </c>
      <c r="G403" s="133" t="s">
        <v>484</v>
      </c>
      <c r="H403" s="133" t="s">
        <v>2922</v>
      </c>
      <c r="I403" s="133" t="s">
        <v>2811</v>
      </c>
      <c r="J403" s="133" t="s">
        <v>2922</v>
      </c>
      <c r="K403" s="133" t="s">
        <v>2908</v>
      </c>
      <c r="L403" s="133" t="s">
        <v>2809</v>
      </c>
      <c r="M403" s="133" t="s">
        <v>2810</v>
      </c>
      <c r="N403" s="134">
        <v>4</v>
      </c>
      <c r="O403" s="87">
        <v>1192129.6599999999</v>
      </c>
      <c r="P403" s="87">
        <v>2600331.35</v>
      </c>
      <c r="Q403" s="87">
        <v>866777.11666666658</v>
      </c>
      <c r="R403" s="87">
        <v>1900331.35</v>
      </c>
      <c r="S403" s="87">
        <v>1033554.2333333333</v>
      </c>
      <c r="T403" s="134">
        <v>119.24106133627932</v>
      </c>
      <c r="U403" s="133" t="s">
        <v>2909</v>
      </c>
    </row>
    <row r="404" spans="1:21" ht="17.25" hidden="1" customHeight="1">
      <c r="A404" s="132">
        <v>44227</v>
      </c>
      <c r="B404" s="133" t="s">
        <v>2907</v>
      </c>
      <c r="C404" s="134">
        <v>4</v>
      </c>
      <c r="D404" s="133" t="s">
        <v>16</v>
      </c>
      <c r="E404" s="133" t="s">
        <v>2019</v>
      </c>
      <c r="F404" s="133" t="s">
        <v>483</v>
      </c>
      <c r="G404" s="133" t="s">
        <v>484</v>
      </c>
      <c r="H404" s="133" t="s">
        <v>2923</v>
      </c>
      <c r="I404" s="133" t="s">
        <v>2839</v>
      </c>
      <c r="J404" s="133" t="s">
        <v>2922</v>
      </c>
      <c r="K404" s="133" t="s">
        <v>2908</v>
      </c>
      <c r="L404" s="133" t="s">
        <v>2812</v>
      </c>
      <c r="M404" s="133" t="s">
        <v>2813</v>
      </c>
      <c r="N404" s="134">
        <v>4</v>
      </c>
      <c r="O404" s="87">
        <v>3876648.97</v>
      </c>
      <c r="P404" s="87">
        <v>10058125.34</v>
      </c>
      <c r="Q404" s="87">
        <v>3352708.4466666668</v>
      </c>
      <c r="R404" s="87">
        <v>2393604.75</v>
      </c>
      <c r="S404" s="87">
        <v>-959103.69666666666</v>
      </c>
      <c r="T404" s="134">
        <v>-28.606832712227863</v>
      </c>
      <c r="U404" s="133" t="s">
        <v>2909</v>
      </c>
    </row>
    <row r="405" spans="1:21" ht="17.25" hidden="1" customHeight="1">
      <c r="A405" s="132">
        <v>44227</v>
      </c>
      <c r="B405" s="133" t="s">
        <v>2907</v>
      </c>
      <c r="C405" s="134">
        <v>4</v>
      </c>
      <c r="D405" s="133" t="s">
        <v>16</v>
      </c>
      <c r="E405" s="133" t="s">
        <v>2019</v>
      </c>
      <c r="F405" s="133" t="s">
        <v>483</v>
      </c>
      <c r="G405" s="133" t="s">
        <v>484</v>
      </c>
      <c r="H405" s="133" t="s">
        <v>2923</v>
      </c>
      <c r="I405" s="133" t="s">
        <v>2839</v>
      </c>
      <c r="J405" s="133" t="s">
        <v>2922</v>
      </c>
      <c r="K405" s="133" t="s">
        <v>2908</v>
      </c>
      <c r="L405" s="133" t="s">
        <v>2814</v>
      </c>
      <c r="M405" s="133" t="s">
        <v>2815</v>
      </c>
      <c r="N405" s="134">
        <v>4</v>
      </c>
      <c r="O405" s="87">
        <v>1288699.44</v>
      </c>
      <c r="P405" s="87">
        <v>2711568.95</v>
      </c>
      <c r="Q405" s="87">
        <v>903856.31666666665</v>
      </c>
      <c r="R405" s="87">
        <v>900689.79</v>
      </c>
      <c r="S405" s="87">
        <v>-3166.5266666666666</v>
      </c>
      <c r="T405" s="134">
        <v>-0.35033518140853476</v>
      </c>
      <c r="U405" s="133" t="s">
        <v>2909</v>
      </c>
    </row>
    <row r="406" spans="1:21" ht="17.25" hidden="1" customHeight="1">
      <c r="A406" s="132">
        <v>44227</v>
      </c>
      <c r="B406" s="133" t="s">
        <v>2907</v>
      </c>
      <c r="C406" s="134">
        <v>4</v>
      </c>
      <c r="D406" s="133" t="s">
        <v>16</v>
      </c>
      <c r="E406" s="133" t="s">
        <v>2019</v>
      </c>
      <c r="F406" s="133" t="s">
        <v>483</v>
      </c>
      <c r="G406" s="133" t="s">
        <v>484</v>
      </c>
      <c r="H406" s="133" t="s">
        <v>2923</v>
      </c>
      <c r="I406" s="133" t="s">
        <v>2839</v>
      </c>
      <c r="J406" s="133" t="s">
        <v>2922</v>
      </c>
      <c r="K406" s="133" t="s">
        <v>2908</v>
      </c>
      <c r="L406" s="133" t="s">
        <v>2816</v>
      </c>
      <c r="M406" s="133" t="s">
        <v>2817</v>
      </c>
      <c r="N406" s="134">
        <v>4</v>
      </c>
      <c r="O406" s="87">
        <v>57205.09</v>
      </c>
      <c r="P406" s="87">
        <v>421930.2</v>
      </c>
      <c r="Q406" s="87">
        <v>140643.4</v>
      </c>
      <c r="R406" s="87">
        <v>41543.5</v>
      </c>
      <c r="S406" s="87">
        <v>-99099.9</v>
      </c>
      <c r="T406" s="134">
        <v>-70.461820462247076</v>
      </c>
      <c r="U406" s="133" t="s">
        <v>2909</v>
      </c>
    </row>
    <row r="407" spans="1:21" ht="17.25" hidden="1" customHeight="1">
      <c r="A407" s="132">
        <v>44227</v>
      </c>
      <c r="B407" s="133" t="s">
        <v>2907</v>
      </c>
      <c r="C407" s="134">
        <v>4</v>
      </c>
      <c r="D407" s="133" t="s">
        <v>16</v>
      </c>
      <c r="E407" s="133" t="s">
        <v>2019</v>
      </c>
      <c r="F407" s="133" t="s">
        <v>483</v>
      </c>
      <c r="G407" s="133" t="s">
        <v>484</v>
      </c>
      <c r="H407" s="133" t="s">
        <v>2923</v>
      </c>
      <c r="I407" s="133" t="s">
        <v>2839</v>
      </c>
      <c r="J407" s="133" t="s">
        <v>2922</v>
      </c>
      <c r="K407" s="133" t="s">
        <v>2908</v>
      </c>
      <c r="L407" s="133" t="s">
        <v>2818</v>
      </c>
      <c r="M407" s="133" t="s">
        <v>2819</v>
      </c>
      <c r="N407" s="134">
        <v>4</v>
      </c>
      <c r="O407" s="87">
        <v>1875332.89</v>
      </c>
      <c r="P407" s="87">
        <v>5564006.5</v>
      </c>
      <c r="Q407" s="87">
        <v>1854668.8333333335</v>
      </c>
      <c r="R407" s="87">
        <v>1293349.5</v>
      </c>
      <c r="S407" s="87">
        <v>-561319.33333333337</v>
      </c>
      <c r="T407" s="134">
        <v>-30.265205477383969</v>
      </c>
      <c r="U407" s="133" t="s">
        <v>2909</v>
      </c>
    </row>
    <row r="408" spans="1:21" ht="17.25" hidden="1" customHeight="1">
      <c r="A408" s="132">
        <v>44227</v>
      </c>
      <c r="B408" s="133" t="s">
        <v>2907</v>
      </c>
      <c r="C408" s="134">
        <v>4</v>
      </c>
      <c r="D408" s="133" t="s">
        <v>16</v>
      </c>
      <c r="E408" s="133" t="s">
        <v>2019</v>
      </c>
      <c r="F408" s="133" t="s">
        <v>483</v>
      </c>
      <c r="G408" s="133" t="s">
        <v>484</v>
      </c>
      <c r="H408" s="133" t="s">
        <v>2923</v>
      </c>
      <c r="I408" s="133" t="s">
        <v>2839</v>
      </c>
      <c r="J408" s="133" t="s">
        <v>2922</v>
      </c>
      <c r="K408" s="133" t="s">
        <v>2908</v>
      </c>
      <c r="L408" s="133" t="s">
        <v>2820</v>
      </c>
      <c r="M408" s="133" t="s">
        <v>2821</v>
      </c>
      <c r="N408" s="134">
        <v>4</v>
      </c>
      <c r="O408" s="87">
        <v>18148115.140000001</v>
      </c>
      <c r="P408" s="87">
        <v>39096064</v>
      </c>
      <c r="Q408" s="87">
        <v>13032021.333333332</v>
      </c>
      <c r="R408" s="87">
        <v>12725459.35</v>
      </c>
      <c r="S408" s="87">
        <v>-306561.98333333334</v>
      </c>
      <c r="T408" s="134">
        <v>-2.3523747812567528</v>
      </c>
      <c r="U408" s="133" t="s">
        <v>2909</v>
      </c>
    </row>
    <row r="409" spans="1:21" ht="17.25" hidden="1" customHeight="1">
      <c r="A409" s="132">
        <v>44227</v>
      </c>
      <c r="B409" s="133" t="s">
        <v>2907</v>
      </c>
      <c r="C409" s="134">
        <v>4</v>
      </c>
      <c r="D409" s="133" t="s">
        <v>16</v>
      </c>
      <c r="E409" s="133" t="s">
        <v>2019</v>
      </c>
      <c r="F409" s="133" t="s">
        <v>483</v>
      </c>
      <c r="G409" s="133" t="s">
        <v>484</v>
      </c>
      <c r="H409" s="133" t="s">
        <v>2923</v>
      </c>
      <c r="I409" s="133" t="s">
        <v>2839</v>
      </c>
      <c r="J409" s="133" t="s">
        <v>2922</v>
      </c>
      <c r="K409" s="133" t="s">
        <v>2908</v>
      </c>
      <c r="L409" s="133" t="s">
        <v>2822</v>
      </c>
      <c r="M409" s="133" t="s">
        <v>2846</v>
      </c>
      <c r="N409" s="134">
        <v>4</v>
      </c>
      <c r="O409" s="87">
        <v>5983538.4699999997</v>
      </c>
      <c r="P409" s="87">
        <v>9589160</v>
      </c>
      <c r="Q409" s="87">
        <v>3196386.6666666665</v>
      </c>
      <c r="R409" s="87">
        <v>3421781.5</v>
      </c>
      <c r="S409" s="87">
        <v>225394.83333333334</v>
      </c>
      <c r="T409" s="134">
        <v>7.0515509179114755</v>
      </c>
      <c r="U409" s="133" t="s">
        <v>2910</v>
      </c>
    </row>
    <row r="410" spans="1:21" ht="17.25" hidden="1" customHeight="1">
      <c r="A410" s="132">
        <v>44227</v>
      </c>
      <c r="B410" s="133" t="s">
        <v>2907</v>
      </c>
      <c r="C410" s="134">
        <v>4</v>
      </c>
      <c r="D410" s="133" t="s">
        <v>16</v>
      </c>
      <c r="E410" s="133" t="s">
        <v>2019</v>
      </c>
      <c r="F410" s="133" t="s">
        <v>483</v>
      </c>
      <c r="G410" s="133" t="s">
        <v>484</v>
      </c>
      <c r="H410" s="133" t="s">
        <v>2923</v>
      </c>
      <c r="I410" s="133" t="s">
        <v>2839</v>
      </c>
      <c r="J410" s="133" t="s">
        <v>2922</v>
      </c>
      <c r="K410" s="133" t="s">
        <v>2908</v>
      </c>
      <c r="L410" s="133" t="s">
        <v>2823</v>
      </c>
      <c r="M410" s="133" t="s">
        <v>2824</v>
      </c>
      <c r="N410" s="134">
        <v>4</v>
      </c>
      <c r="O410" s="87">
        <v>7796726.4400000004</v>
      </c>
      <c r="P410" s="87">
        <v>14832000</v>
      </c>
      <c r="Q410" s="87">
        <v>4944000</v>
      </c>
      <c r="R410" s="87">
        <v>5686703.5</v>
      </c>
      <c r="S410" s="87">
        <v>742703.5</v>
      </c>
      <c r="T410" s="134">
        <v>15.02231998381877</v>
      </c>
      <c r="U410" s="133" t="s">
        <v>2910</v>
      </c>
    </row>
    <row r="411" spans="1:21" ht="17.25" hidden="1" customHeight="1">
      <c r="A411" s="132">
        <v>44227</v>
      </c>
      <c r="B411" s="133" t="s">
        <v>2907</v>
      </c>
      <c r="C411" s="134">
        <v>4</v>
      </c>
      <c r="D411" s="133" t="s">
        <v>16</v>
      </c>
      <c r="E411" s="133" t="s">
        <v>2019</v>
      </c>
      <c r="F411" s="133" t="s">
        <v>483</v>
      </c>
      <c r="G411" s="133" t="s">
        <v>484</v>
      </c>
      <c r="H411" s="133" t="s">
        <v>2923</v>
      </c>
      <c r="I411" s="133" t="s">
        <v>2839</v>
      </c>
      <c r="J411" s="133" t="s">
        <v>2922</v>
      </c>
      <c r="K411" s="133" t="s">
        <v>2908</v>
      </c>
      <c r="L411" s="133" t="s">
        <v>2825</v>
      </c>
      <c r="M411" s="133" t="s">
        <v>2826</v>
      </c>
      <c r="N411" s="134">
        <v>4</v>
      </c>
      <c r="O411" s="87">
        <v>1270424.74</v>
      </c>
      <c r="P411" s="87">
        <v>2462529.6800000002</v>
      </c>
      <c r="Q411" s="87">
        <v>820843.22666666668</v>
      </c>
      <c r="R411" s="87">
        <v>862535.72</v>
      </c>
      <c r="S411" s="87">
        <v>41692.493333333332</v>
      </c>
      <c r="T411" s="134">
        <v>5.0792273090491236</v>
      </c>
      <c r="U411" s="133" t="s">
        <v>2910</v>
      </c>
    </row>
    <row r="412" spans="1:21" ht="17.25" hidden="1" customHeight="1">
      <c r="A412" s="132">
        <v>44227</v>
      </c>
      <c r="B412" s="133" t="s">
        <v>2907</v>
      </c>
      <c r="C412" s="134">
        <v>4</v>
      </c>
      <c r="D412" s="133" t="s">
        <v>16</v>
      </c>
      <c r="E412" s="133" t="s">
        <v>2019</v>
      </c>
      <c r="F412" s="133" t="s">
        <v>483</v>
      </c>
      <c r="G412" s="133" t="s">
        <v>484</v>
      </c>
      <c r="H412" s="133" t="s">
        <v>2923</v>
      </c>
      <c r="I412" s="133" t="s">
        <v>2839</v>
      </c>
      <c r="J412" s="133" t="s">
        <v>2922</v>
      </c>
      <c r="K412" s="133" t="s">
        <v>2908</v>
      </c>
      <c r="L412" s="133" t="s">
        <v>2827</v>
      </c>
      <c r="M412" s="133" t="s">
        <v>2828</v>
      </c>
      <c r="N412" s="134">
        <v>4</v>
      </c>
      <c r="O412" s="87">
        <v>2538316.0099999998</v>
      </c>
      <c r="P412" s="87">
        <v>3081367.67</v>
      </c>
      <c r="Q412" s="87">
        <v>1027122.5566666666</v>
      </c>
      <c r="R412" s="87">
        <v>1456192.14</v>
      </c>
      <c r="S412" s="87">
        <v>429069.58333333337</v>
      </c>
      <c r="T412" s="134">
        <v>41.773942218326702</v>
      </c>
      <c r="U412" s="133" t="s">
        <v>2910</v>
      </c>
    </row>
    <row r="413" spans="1:21" ht="17.25" hidden="1" customHeight="1">
      <c r="A413" s="132">
        <v>44227</v>
      </c>
      <c r="B413" s="133" t="s">
        <v>2907</v>
      </c>
      <c r="C413" s="134">
        <v>4</v>
      </c>
      <c r="D413" s="133" t="s">
        <v>16</v>
      </c>
      <c r="E413" s="133" t="s">
        <v>2019</v>
      </c>
      <c r="F413" s="133" t="s">
        <v>483</v>
      </c>
      <c r="G413" s="133" t="s">
        <v>484</v>
      </c>
      <c r="H413" s="133" t="s">
        <v>2923</v>
      </c>
      <c r="I413" s="133" t="s">
        <v>2839</v>
      </c>
      <c r="J413" s="133" t="s">
        <v>2922</v>
      </c>
      <c r="K413" s="133" t="s">
        <v>2908</v>
      </c>
      <c r="L413" s="133" t="s">
        <v>2829</v>
      </c>
      <c r="M413" s="133" t="s">
        <v>2830</v>
      </c>
      <c r="N413" s="134">
        <v>4</v>
      </c>
      <c r="O413" s="87">
        <v>1456001.52</v>
      </c>
      <c r="P413" s="87">
        <v>2406000</v>
      </c>
      <c r="Q413" s="87">
        <v>802000</v>
      </c>
      <c r="R413" s="87">
        <v>1104884.6599999999</v>
      </c>
      <c r="S413" s="87">
        <v>302884.65999999997</v>
      </c>
      <c r="T413" s="134">
        <v>37.76616708229426</v>
      </c>
      <c r="U413" s="133" t="s">
        <v>2910</v>
      </c>
    </row>
    <row r="414" spans="1:21" ht="17.25" hidden="1" customHeight="1">
      <c r="A414" s="132">
        <v>44227</v>
      </c>
      <c r="B414" s="133" t="s">
        <v>2907</v>
      </c>
      <c r="C414" s="134">
        <v>4</v>
      </c>
      <c r="D414" s="133" t="s">
        <v>16</v>
      </c>
      <c r="E414" s="133" t="s">
        <v>2019</v>
      </c>
      <c r="F414" s="133" t="s">
        <v>483</v>
      </c>
      <c r="G414" s="133" t="s">
        <v>484</v>
      </c>
      <c r="H414" s="133" t="s">
        <v>2923</v>
      </c>
      <c r="I414" s="133" t="s">
        <v>2839</v>
      </c>
      <c r="J414" s="133" t="s">
        <v>2922</v>
      </c>
      <c r="K414" s="133" t="s">
        <v>2908</v>
      </c>
      <c r="L414" s="133" t="s">
        <v>2831</v>
      </c>
      <c r="M414" s="133" t="s">
        <v>2832</v>
      </c>
      <c r="N414" s="134">
        <v>4</v>
      </c>
      <c r="O414" s="87">
        <v>1783285.74</v>
      </c>
      <c r="P414" s="87">
        <v>3254504</v>
      </c>
      <c r="Q414" s="87">
        <v>1084834.6666666667</v>
      </c>
      <c r="R414" s="87">
        <v>1039952.7600000001</v>
      </c>
      <c r="S414" s="87">
        <v>-44881.906666666669</v>
      </c>
      <c r="T414" s="134">
        <v>-4.1372116918584219</v>
      </c>
      <c r="U414" s="133" t="s">
        <v>2909</v>
      </c>
    </row>
    <row r="415" spans="1:21" ht="17.25" hidden="1" customHeight="1">
      <c r="A415" s="132">
        <v>44227</v>
      </c>
      <c r="B415" s="133" t="s">
        <v>2907</v>
      </c>
      <c r="C415" s="134">
        <v>4</v>
      </c>
      <c r="D415" s="133" t="s">
        <v>16</v>
      </c>
      <c r="E415" s="133" t="s">
        <v>2019</v>
      </c>
      <c r="F415" s="133" t="s">
        <v>483</v>
      </c>
      <c r="G415" s="133" t="s">
        <v>484</v>
      </c>
      <c r="H415" s="133" t="s">
        <v>2923</v>
      </c>
      <c r="I415" s="133" t="s">
        <v>2839</v>
      </c>
      <c r="J415" s="133" t="s">
        <v>2922</v>
      </c>
      <c r="K415" s="133" t="s">
        <v>2908</v>
      </c>
      <c r="L415" s="133" t="s">
        <v>2833</v>
      </c>
      <c r="M415" s="133" t="s">
        <v>2834</v>
      </c>
      <c r="N415" s="134">
        <v>4</v>
      </c>
      <c r="O415" s="87">
        <v>5408601.6799999997</v>
      </c>
      <c r="P415" s="87">
        <v>7700634.1399999997</v>
      </c>
      <c r="Q415" s="87">
        <v>2566878.0466666664</v>
      </c>
      <c r="R415" s="87">
        <v>2482407.44</v>
      </c>
      <c r="S415" s="87">
        <v>-84470.606666666674</v>
      </c>
      <c r="T415" s="134">
        <v>-3.2907915814839632</v>
      </c>
      <c r="U415" s="133" t="s">
        <v>2909</v>
      </c>
    </row>
    <row r="416" spans="1:21" ht="17.25" hidden="1" customHeight="1">
      <c r="A416" s="132">
        <v>44227</v>
      </c>
      <c r="B416" s="133" t="s">
        <v>2907</v>
      </c>
      <c r="C416" s="134">
        <v>4</v>
      </c>
      <c r="D416" s="133" t="s">
        <v>16</v>
      </c>
      <c r="E416" s="133" t="s">
        <v>2019</v>
      </c>
      <c r="F416" s="133" t="s">
        <v>483</v>
      </c>
      <c r="G416" s="133" t="s">
        <v>484</v>
      </c>
      <c r="H416" s="133" t="s">
        <v>2923</v>
      </c>
      <c r="I416" s="133" t="s">
        <v>2839</v>
      </c>
      <c r="J416" s="133" t="s">
        <v>2922</v>
      </c>
      <c r="K416" s="133" t="s">
        <v>2908</v>
      </c>
      <c r="L416" s="133" t="s">
        <v>2835</v>
      </c>
      <c r="M416" s="133" t="s">
        <v>2836</v>
      </c>
      <c r="N416" s="134">
        <v>4</v>
      </c>
      <c r="O416" s="87">
        <v>0</v>
      </c>
      <c r="P416" s="87">
        <v>0</v>
      </c>
      <c r="Q416" s="87">
        <v>0</v>
      </c>
      <c r="R416" s="87">
        <v>0</v>
      </c>
      <c r="S416" s="87">
        <v>0</v>
      </c>
      <c r="T416" s="135"/>
      <c r="U416" s="133" t="s">
        <v>2910</v>
      </c>
    </row>
    <row r="417" spans="1:21" ht="17.25" hidden="1" customHeight="1">
      <c r="A417" s="132">
        <v>44227</v>
      </c>
      <c r="B417" s="133" t="s">
        <v>2907</v>
      </c>
      <c r="C417" s="134">
        <v>4</v>
      </c>
      <c r="D417" s="133" t="s">
        <v>16</v>
      </c>
      <c r="E417" s="133" t="s">
        <v>2019</v>
      </c>
      <c r="F417" s="133" t="s">
        <v>483</v>
      </c>
      <c r="G417" s="133" t="s">
        <v>484</v>
      </c>
      <c r="H417" s="133" t="s">
        <v>2923</v>
      </c>
      <c r="I417" s="133" t="s">
        <v>2839</v>
      </c>
      <c r="J417" s="133" t="s">
        <v>2922</v>
      </c>
      <c r="K417" s="133" t="s">
        <v>2908</v>
      </c>
      <c r="L417" s="133" t="s">
        <v>2837</v>
      </c>
      <c r="M417" s="133" t="s">
        <v>2838</v>
      </c>
      <c r="N417" s="134">
        <v>4</v>
      </c>
      <c r="O417" s="87">
        <v>9226298.8499999996</v>
      </c>
      <c r="P417" s="87">
        <v>18900000</v>
      </c>
      <c r="Q417" s="87">
        <v>6300000</v>
      </c>
      <c r="R417" s="87">
        <v>4298651.25</v>
      </c>
      <c r="S417" s="87">
        <v>-2001348.75</v>
      </c>
      <c r="T417" s="134">
        <v>-31.767440476190476</v>
      </c>
      <c r="U417" s="133" t="s">
        <v>2909</v>
      </c>
    </row>
    <row r="418" spans="1:21" ht="17.25" hidden="1" customHeight="1">
      <c r="A418" s="132">
        <v>44227</v>
      </c>
      <c r="B418" s="133" t="s">
        <v>2907</v>
      </c>
      <c r="C418" s="134">
        <v>4</v>
      </c>
      <c r="D418" s="133" t="s">
        <v>16</v>
      </c>
      <c r="E418" s="133" t="s">
        <v>2019</v>
      </c>
      <c r="F418" s="133" t="s">
        <v>483</v>
      </c>
      <c r="G418" s="133" t="s">
        <v>484</v>
      </c>
      <c r="H418" s="133" t="s">
        <v>2923</v>
      </c>
      <c r="I418" s="133" t="s">
        <v>2839</v>
      </c>
      <c r="J418" s="133" t="s">
        <v>2922</v>
      </c>
      <c r="K418" s="133" t="s">
        <v>2908</v>
      </c>
      <c r="L418" s="133" t="s">
        <v>2872</v>
      </c>
      <c r="M418" s="133" t="s">
        <v>2873</v>
      </c>
      <c r="N418" s="134">
        <v>4</v>
      </c>
      <c r="O418" s="87">
        <v>0</v>
      </c>
      <c r="P418" s="87">
        <v>0</v>
      </c>
      <c r="Q418" s="87">
        <v>0</v>
      </c>
      <c r="R418" s="87">
        <v>0</v>
      </c>
      <c r="S418" s="87">
        <v>0</v>
      </c>
      <c r="T418" s="135"/>
      <c r="U418" s="133" t="s">
        <v>2910</v>
      </c>
    </row>
    <row r="419" spans="1:21" ht="17.25" hidden="1" customHeight="1">
      <c r="A419" s="132">
        <v>44227</v>
      </c>
      <c r="B419" s="133" t="s">
        <v>2907</v>
      </c>
      <c r="C419" s="134">
        <v>4</v>
      </c>
      <c r="D419" s="133" t="s">
        <v>16</v>
      </c>
      <c r="E419" s="133" t="s">
        <v>2019</v>
      </c>
      <c r="F419" s="133" t="s">
        <v>483</v>
      </c>
      <c r="G419" s="133" t="s">
        <v>484</v>
      </c>
      <c r="H419" s="133" t="s">
        <v>2924</v>
      </c>
      <c r="I419" s="133" t="s">
        <v>2911</v>
      </c>
      <c r="J419" s="133" t="s">
        <v>2923</v>
      </c>
      <c r="K419" s="133" t="s">
        <v>1944</v>
      </c>
      <c r="L419" s="133" t="s">
        <v>2852</v>
      </c>
      <c r="M419" s="133" t="s">
        <v>2912</v>
      </c>
      <c r="N419" s="134">
        <v>4</v>
      </c>
      <c r="O419" s="87">
        <v>5066470.7699999996</v>
      </c>
      <c r="P419" s="87">
        <v>5066470.7699999996</v>
      </c>
      <c r="Q419" s="87">
        <v>1688823.59</v>
      </c>
      <c r="R419" s="87">
        <v>18577329.429999996</v>
      </c>
      <c r="S419" s="87">
        <v>16888505.84</v>
      </c>
      <c r="T419" s="134">
        <v>1000.0159839074726</v>
      </c>
      <c r="U419" s="133" t="s">
        <v>2909</v>
      </c>
    </row>
    <row r="420" spans="1:21" ht="17.25" hidden="1" customHeight="1">
      <c r="A420" s="132">
        <v>44227</v>
      </c>
      <c r="B420" s="133" t="s">
        <v>2907</v>
      </c>
      <c r="C420" s="134">
        <v>4</v>
      </c>
      <c r="D420" s="133" t="s">
        <v>16</v>
      </c>
      <c r="E420" s="133" t="s">
        <v>2019</v>
      </c>
      <c r="F420" s="133" t="s">
        <v>483</v>
      </c>
      <c r="G420" s="133" t="s">
        <v>484</v>
      </c>
      <c r="H420" s="133" t="s">
        <v>2925</v>
      </c>
      <c r="I420" s="133" t="s">
        <v>2913</v>
      </c>
      <c r="J420" s="133" t="s">
        <v>2926</v>
      </c>
      <c r="K420" s="133" t="s">
        <v>1944</v>
      </c>
      <c r="L420" s="133" t="s">
        <v>2853</v>
      </c>
      <c r="M420" s="133" t="s">
        <v>2914</v>
      </c>
      <c r="N420" s="134">
        <v>4</v>
      </c>
      <c r="O420" s="87">
        <v>10662403.92</v>
      </c>
      <c r="P420" s="87">
        <v>10662403.92</v>
      </c>
      <c r="Q420" s="87">
        <v>3554134.64</v>
      </c>
      <c r="R420" s="87">
        <v>27753192.070000004</v>
      </c>
      <c r="S420" s="87">
        <v>24199057.43</v>
      </c>
      <c r="T420" s="134">
        <v>680.87058823410246</v>
      </c>
      <c r="U420" s="133" t="s">
        <v>2909</v>
      </c>
    </row>
    <row r="421" spans="1:21" ht="17.25" hidden="1" customHeight="1">
      <c r="A421" s="132">
        <v>44227</v>
      </c>
      <c r="B421" s="133" t="s">
        <v>2907</v>
      </c>
      <c r="C421" s="134">
        <v>4</v>
      </c>
      <c r="D421" s="133" t="s">
        <v>16</v>
      </c>
      <c r="E421" s="133" t="s">
        <v>2019</v>
      </c>
      <c r="F421" s="133" t="s">
        <v>483</v>
      </c>
      <c r="G421" s="133" t="s">
        <v>484</v>
      </c>
      <c r="H421" s="133" t="s">
        <v>2925</v>
      </c>
      <c r="I421" s="133" t="s">
        <v>2913</v>
      </c>
      <c r="J421" s="133" t="s">
        <v>2926</v>
      </c>
      <c r="K421" s="133" t="s">
        <v>1944</v>
      </c>
      <c r="L421" s="133" t="s">
        <v>2854</v>
      </c>
      <c r="M421" s="133" t="s">
        <v>2915</v>
      </c>
      <c r="N421" s="134">
        <v>4</v>
      </c>
      <c r="O421" s="87">
        <v>18184805.420000002</v>
      </c>
      <c r="P421" s="87">
        <v>-18184805.420000002</v>
      </c>
      <c r="Q421" s="87">
        <v>-6061601.8066666666</v>
      </c>
      <c r="R421" s="87">
        <v>-20849786.32</v>
      </c>
      <c r="S421" s="87">
        <v>-14788184.513333334</v>
      </c>
      <c r="T421" s="134">
        <v>243.96496149036054</v>
      </c>
      <c r="U421" s="133" t="s">
        <v>2909</v>
      </c>
    </row>
    <row r="422" spans="1:21" ht="17.25" hidden="1" customHeight="1">
      <c r="A422" s="132">
        <v>44227</v>
      </c>
      <c r="B422" s="133" t="s">
        <v>2907</v>
      </c>
      <c r="C422" s="134">
        <v>4</v>
      </c>
      <c r="D422" s="133" t="s">
        <v>16</v>
      </c>
      <c r="E422" s="133" t="s">
        <v>2019</v>
      </c>
      <c r="F422" s="133" t="s">
        <v>485</v>
      </c>
      <c r="G422" s="133" t="s">
        <v>486</v>
      </c>
      <c r="H422" s="133" t="s">
        <v>2922</v>
      </c>
      <c r="I422" s="133" t="s">
        <v>2811</v>
      </c>
      <c r="J422" s="133" t="s">
        <v>2922</v>
      </c>
      <c r="K422" s="133" t="s">
        <v>2908</v>
      </c>
      <c r="L422" s="133" t="s">
        <v>2790</v>
      </c>
      <c r="M422" s="133" t="s">
        <v>2791</v>
      </c>
      <c r="N422" s="134">
        <v>4</v>
      </c>
      <c r="O422" s="87">
        <v>9790056.0700000003</v>
      </c>
      <c r="P422" s="87">
        <v>19447000</v>
      </c>
      <c r="Q422" s="87">
        <v>6482333.333333334</v>
      </c>
      <c r="R422" s="87">
        <v>11203378.089999998</v>
      </c>
      <c r="S422" s="87">
        <v>4721044.7566666668</v>
      </c>
      <c r="T422" s="134">
        <v>72.829404381138474</v>
      </c>
      <c r="U422" s="133" t="s">
        <v>2909</v>
      </c>
    </row>
    <row r="423" spans="1:21" ht="17.25" hidden="1" customHeight="1">
      <c r="A423" s="132">
        <v>44227</v>
      </c>
      <c r="B423" s="133" t="s">
        <v>2907</v>
      </c>
      <c r="C423" s="134">
        <v>4</v>
      </c>
      <c r="D423" s="133" t="s">
        <v>16</v>
      </c>
      <c r="E423" s="133" t="s">
        <v>2019</v>
      </c>
      <c r="F423" s="133" t="s">
        <v>485</v>
      </c>
      <c r="G423" s="133" t="s">
        <v>486</v>
      </c>
      <c r="H423" s="133" t="s">
        <v>2922</v>
      </c>
      <c r="I423" s="133" t="s">
        <v>2811</v>
      </c>
      <c r="J423" s="133" t="s">
        <v>2922</v>
      </c>
      <c r="K423" s="133" t="s">
        <v>2908</v>
      </c>
      <c r="L423" s="133" t="s">
        <v>2792</v>
      </c>
      <c r="M423" s="133" t="s">
        <v>2793</v>
      </c>
      <c r="N423" s="134">
        <v>4</v>
      </c>
      <c r="O423" s="87">
        <v>27044.02</v>
      </c>
      <c r="P423" s="87">
        <v>70000</v>
      </c>
      <c r="Q423" s="87">
        <v>23333.333333333332</v>
      </c>
      <c r="R423" s="87">
        <v>0</v>
      </c>
      <c r="S423" s="87">
        <v>-23333.333333333332</v>
      </c>
      <c r="T423" s="134">
        <v>-100</v>
      </c>
      <c r="U423" s="133" t="s">
        <v>2910</v>
      </c>
    </row>
    <row r="424" spans="1:21" ht="17.25" hidden="1" customHeight="1">
      <c r="A424" s="132">
        <v>44227</v>
      </c>
      <c r="B424" s="133" t="s">
        <v>2907</v>
      </c>
      <c r="C424" s="134">
        <v>4</v>
      </c>
      <c r="D424" s="133" t="s">
        <v>16</v>
      </c>
      <c r="E424" s="133" t="s">
        <v>2019</v>
      </c>
      <c r="F424" s="133" t="s">
        <v>485</v>
      </c>
      <c r="G424" s="133" t="s">
        <v>486</v>
      </c>
      <c r="H424" s="133" t="s">
        <v>2922</v>
      </c>
      <c r="I424" s="133" t="s">
        <v>2811</v>
      </c>
      <c r="J424" s="133" t="s">
        <v>2922</v>
      </c>
      <c r="K424" s="133" t="s">
        <v>2908</v>
      </c>
      <c r="L424" s="133" t="s">
        <v>2794</v>
      </c>
      <c r="M424" s="133" t="s">
        <v>2795</v>
      </c>
      <c r="N424" s="134">
        <v>4</v>
      </c>
      <c r="O424" s="87">
        <v>0</v>
      </c>
      <c r="P424" s="87">
        <v>1</v>
      </c>
      <c r="Q424" s="87">
        <v>0.33333333333333337</v>
      </c>
      <c r="R424" s="87">
        <v>37896</v>
      </c>
      <c r="S424" s="87">
        <v>37895.666666666664</v>
      </c>
      <c r="T424" s="134">
        <v>11368700</v>
      </c>
      <c r="U424" s="133" t="s">
        <v>2909</v>
      </c>
    </row>
    <row r="425" spans="1:21" ht="17.25" hidden="1" customHeight="1">
      <c r="A425" s="132">
        <v>44227</v>
      </c>
      <c r="B425" s="133" t="s">
        <v>2907</v>
      </c>
      <c r="C425" s="134">
        <v>4</v>
      </c>
      <c r="D425" s="133" t="s">
        <v>16</v>
      </c>
      <c r="E425" s="133" t="s">
        <v>2019</v>
      </c>
      <c r="F425" s="133" t="s">
        <v>485</v>
      </c>
      <c r="G425" s="133" t="s">
        <v>486</v>
      </c>
      <c r="H425" s="133" t="s">
        <v>2922</v>
      </c>
      <c r="I425" s="133" t="s">
        <v>2811</v>
      </c>
      <c r="J425" s="133" t="s">
        <v>2922</v>
      </c>
      <c r="K425" s="133" t="s">
        <v>2908</v>
      </c>
      <c r="L425" s="133" t="s">
        <v>2865</v>
      </c>
      <c r="M425" s="133" t="s">
        <v>2796</v>
      </c>
      <c r="N425" s="134">
        <v>4</v>
      </c>
      <c r="O425" s="87">
        <v>198829.71</v>
      </c>
      <c r="P425" s="87">
        <v>581000</v>
      </c>
      <c r="Q425" s="87">
        <v>193666.66666666669</v>
      </c>
      <c r="R425" s="87">
        <v>243708.14</v>
      </c>
      <c r="S425" s="87">
        <v>50041.473333333335</v>
      </c>
      <c r="T425" s="134">
        <v>25.838970740103271</v>
      </c>
      <c r="U425" s="133" t="s">
        <v>2909</v>
      </c>
    </row>
    <row r="426" spans="1:21" ht="17.25" hidden="1" customHeight="1">
      <c r="A426" s="132">
        <v>44227</v>
      </c>
      <c r="B426" s="133" t="s">
        <v>2907</v>
      </c>
      <c r="C426" s="134">
        <v>4</v>
      </c>
      <c r="D426" s="133" t="s">
        <v>16</v>
      </c>
      <c r="E426" s="133" t="s">
        <v>2019</v>
      </c>
      <c r="F426" s="133" t="s">
        <v>485</v>
      </c>
      <c r="G426" s="133" t="s">
        <v>486</v>
      </c>
      <c r="H426" s="133" t="s">
        <v>2922</v>
      </c>
      <c r="I426" s="133" t="s">
        <v>2811</v>
      </c>
      <c r="J426" s="133" t="s">
        <v>2922</v>
      </c>
      <c r="K426" s="133" t="s">
        <v>2908</v>
      </c>
      <c r="L426" s="133" t="s">
        <v>2797</v>
      </c>
      <c r="M426" s="133" t="s">
        <v>2798</v>
      </c>
      <c r="N426" s="134">
        <v>4</v>
      </c>
      <c r="O426" s="87">
        <v>1585727.16</v>
      </c>
      <c r="P426" s="87">
        <v>4386000</v>
      </c>
      <c r="Q426" s="87">
        <v>1462000</v>
      </c>
      <c r="R426" s="87">
        <v>1229477.27</v>
      </c>
      <c r="S426" s="87">
        <v>-232522.73</v>
      </c>
      <c r="T426" s="134">
        <v>-15.904427496580027</v>
      </c>
      <c r="U426" s="133" t="s">
        <v>2910</v>
      </c>
    </row>
    <row r="427" spans="1:21" ht="17.25" hidden="1" customHeight="1">
      <c r="A427" s="132">
        <v>44227</v>
      </c>
      <c r="B427" s="133" t="s">
        <v>2907</v>
      </c>
      <c r="C427" s="134">
        <v>4</v>
      </c>
      <c r="D427" s="133" t="s">
        <v>16</v>
      </c>
      <c r="E427" s="133" t="s">
        <v>2019</v>
      </c>
      <c r="F427" s="133" t="s">
        <v>485</v>
      </c>
      <c r="G427" s="133" t="s">
        <v>486</v>
      </c>
      <c r="H427" s="133" t="s">
        <v>2922</v>
      </c>
      <c r="I427" s="133" t="s">
        <v>2811</v>
      </c>
      <c r="J427" s="133" t="s">
        <v>2922</v>
      </c>
      <c r="K427" s="133" t="s">
        <v>2908</v>
      </c>
      <c r="L427" s="133" t="s">
        <v>2799</v>
      </c>
      <c r="M427" s="133" t="s">
        <v>2800</v>
      </c>
      <c r="N427" s="134">
        <v>4</v>
      </c>
      <c r="O427" s="87">
        <v>419348.72</v>
      </c>
      <c r="P427" s="87">
        <v>1170000</v>
      </c>
      <c r="Q427" s="87">
        <v>390000</v>
      </c>
      <c r="R427" s="87">
        <v>682633.41</v>
      </c>
      <c r="S427" s="87">
        <v>292633.40999999997</v>
      </c>
      <c r="T427" s="134">
        <v>75.034207692307689</v>
      </c>
      <c r="U427" s="133" t="s">
        <v>2909</v>
      </c>
    </row>
    <row r="428" spans="1:21" ht="17.25" hidden="1" customHeight="1">
      <c r="A428" s="132">
        <v>44227</v>
      </c>
      <c r="B428" s="133" t="s">
        <v>2907</v>
      </c>
      <c r="C428" s="134">
        <v>4</v>
      </c>
      <c r="D428" s="133" t="s">
        <v>16</v>
      </c>
      <c r="E428" s="133" t="s">
        <v>2019</v>
      </c>
      <c r="F428" s="133" t="s">
        <v>485</v>
      </c>
      <c r="G428" s="133" t="s">
        <v>486</v>
      </c>
      <c r="H428" s="133" t="s">
        <v>2922</v>
      </c>
      <c r="I428" s="133" t="s">
        <v>2811</v>
      </c>
      <c r="J428" s="133" t="s">
        <v>2922</v>
      </c>
      <c r="K428" s="133" t="s">
        <v>2908</v>
      </c>
      <c r="L428" s="133" t="s">
        <v>2801</v>
      </c>
      <c r="M428" s="133" t="s">
        <v>2802</v>
      </c>
      <c r="N428" s="134">
        <v>4</v>
      </c>
      <c r="O428" s="87">
        <v>0</v>
      </c>
      <c r="P428" s="87">
        <v>0</v>
      </c>
      <c r="Q428" s="87">
        <v>0</v>
      </c>
      <c r="R428" s="87">
        <v>0</v>
      </c>
      <c r="S428" s="87">
        <v>0</v>
      </c>
      <c r="T428" s="135"/>
      <c r="U428" s="133" t="s">
        <v>2909</v>
      </c>
    </row>
    <row r="429" spans="1:21" ht="17.25" hidden="1" customHeight="1">
      <c r="A429" s="132">
        <v>44227</v>
      </c>
      <c r="B429" s="133" t="s">
        <v>2907</v>
      </c>
      <c r="C429" s="134">
        <v>4</v>
      </c>
      <c r="D429" s="133" t="s">
        <v>16</v>
      </c>
      <c r="E429" s="133" t="s">
        <v>2019</v>
      </c>
      <c r="F429" s="133" t="s">
        <v>485</v>
      </c>
      <c r="G429" s="133" t="s">
        <v>486</v>
      </c>
      <c r="H429" s="133" t="s">
        <v>2922</v>
      </c>
      <c r="I429" s="133" t="s">
        <v>2811</v>
      </c>
      <c r="J429" s="133" t="s">
        <v>2922</v>
      </c>
      <c r="K429" s="133" t="s">
        <v>2908</v>
      </c>
      <c r="L429" s="133" t="s">
        <v>2803</v>
      </c>
      <c r="M429" s="133" t="s">
        <v>2804</v>
      </c>
      <c r="N429" s="134">
        <v>4</v>
      </c>
      <c r="O429" s="87">
        <v>885339.12</v>
      </c>
      <c r="P429" s="87">
        <v>2295000</v>
      </c>
      <c r="Q429" s="87">
        <v>765000</v>
      </c>
      <c r="R429" s="87">
        <v>654209.19999999995</v>
      </c>
      <c r="S429" s="87">
        <v>-110790.8</v>
      </c>
      <c r="T429" s="134">
        <v>-14.482457516339869</v>
      </c>
      <c r="U429" s="133" t="s">
        <v>2910</v>
      </c>
    </row>
    <row r="430" spans="1:21" ht="17.25" hidden="1" customHeight="1">
      <c r="A430" s="132">
        <v>44227</v>
      </c>
      <c r="B430" s="133" t="s">
        <v>2907</v>
      </c>
      <c r="C430" s="134">
        <v>4</v>
      </c>
      <c r="D430" s="133" t="s">
        <v>16</v>
      </c>
      <c r="E430" s="133" t="s">
        <v>2019</v>
      </c>
      <c r="F430" s="133" t="s">
        <v>485</v>
      </c>
      <c r="G430" s="133" t="s">
        <v>486</v>
      </c>
      <c r="H430" s="133" t="s">
        <v>2922</v>
      </c>
      <c r="I430" s="133" t="s">
        <v>2811</v>
      </c>
      <c r="J430" s="133" t="s">
        <v>2922</v>
      </c>
      <c r="K430" s="133" t="s">
        <v>2908</v>
      </c>
      <c r="L430" s="133" t="s">
        <v>2805</v>
      </c>
      <c r="M430" s="133" t="s">
        <v>2806</v>
      </c>
      <c r="N430" s="134">
        <v>4</v>
      </c>
      <c r="O430" s="87">
        <v>7165177.0700000003</v>
      </c>
      <c r="P430" s="87">
        <v>21100000</v>
      </c>
      <c r="Q430" s="87">
        <v>7033333.333333333</v>
      </c>
      <c r="R430" s="87">
        <v>5897456.6699999999</v>
      </c>
      <c r="S430" s="87">
        <v>-1135876.6633333333</v>
      </c>
      <c r="T430" s="134">
        <v>-16.149905165876778</v>
      </c>
      <c r="U430" s="133" t="s">
        <v>2910</v>
      </c>
    </row>
    <row r="431" spans="1:21" ht="17.25" hidden="1" customHeight="1">
      <c r="A431" s="132">
        <v>44227</v>
      </c>
      <c r="B431" s="133" t="s">
        <v>2907</v>
      </c>
      <c r="C431" s="134">
        <v>4</v>
      </c>
      <c r="D431" s="133" t="s">
        <v>16</v>
      </c>
      <c r="E431" s="133" t="s">
        <v>2019</v>
      </c>
      <c r="F431" s="133" t="s">
        <v>485</v>
      </c>
      <c r="G431" s="133" t="s">
        <v>486</v>
      </c>
      <c r="H431" s="133" t="s">
        <v>2922</v>
      </c>
      <c r="I431" s="133" t="s">
        <v>2811</v>
      </c>
      <c r="J431" s="133" t="s">
        <v>2922</v>
      </c>
      <c r="K431" s="133" t="s">
        <v>2908</v>
      </c>
      <c r="L431" s="133" t="s">
        <v>2807</v>
      </c>
      <c r="M431" s="133" t="s">
        <v>2808</v>
      </c>
      <c r="N431" s="134">
        <v>4</v>
      </c>
      <c r="O431" s="87">
        <v>2346281.0099999998</v>
      </c>
      <c r="P431" s="87">
        <v>5760000</v>
      </c>
      <c r="Q431" s="87">
        <v>1920000</v>
      </c>
      <c r="R431" s="87">
        <v>1804690.56</v>
      </c>
      <c r="S431" s="87">
        <v>-115309.44</v>
      </c>
      <c r="T431" s="134">
        <v>-6.0057</v>
      </c>
      <c r="U431" s="133" t="s">
        <v>2910</v>
      </c>
    </row>
    <row r="432" spans="1:21" ht="17.25" hidden="1" customHeight="1">
      <c r="A432" s="132">
        <v>44227</v>
      </c>
      <c r="B432" s="133" t="s">
        <v>2907</v>
      </c>
      <c r="C432" s="134">
        <v>4</v>
      </c>
      <c r="D432" s="133" t="s">
        <v>16</v>
      </c>
      <c r="E432" s="133" t="s">
        <v>2019</v>
      </c>
      <c r="F432" s="133" t="s">
        <v>485</v>
      </c>
      <c r="G432" s="133" t="s">
        <v>486</v>
      </c>
      <c r="H432" s="133" t="s">
        <v>2922</v>
      </c>
      <c r="I432" s="133" t="s">
        <v>2811</v>
      </c>
      <c r="J432" s="133" t="s">
        <v>2922</v>
      </c>
      <c r="K432" s="133" t="s">
        <v>2908</v>
      </c>
      <c r="L432" s="133" t="s">
        <v>2870</v>
      </c>
      <c r="M432" s="133" t="s">
        <v>2871</v>
      </c>
      <c r="N432" s="134">
        <v>4</v>
      </c>
      <c r="O432" s="87">
        <v>0</v>
      </c>
      <c r="P432" s="87">
        <v>0</v>
      </c>
      <c r="Q432" s="87">
        <v>0</v>
      </c>
      <c r="R432" s="87">
        <v>0</v>
      </c>
      <c r="S432" s="87">
        <v>0</v>
      </c>
      <c r="T432" s="135"/>
      <c r="U432" s="133" t="s">
        <v>2909</v>
      </c>
    </row>
    <row r="433" spans="1:21" ht="17.25" hidden="1" customHeight="1">
      <c r="A433" s="132">
        <v>44227</v>
      </c>
      <c r="B433" s="133" t="s">
        <v>2907</v>
      </c>
      <c r="C433" s="134">
        <v>4</v>
      </c>
      <c r="D433" s="133" t="s">
        <v>16</v>
      </c>
      <c r="E433" s="133" t="s">
        <v>2019</v>
      </c>
      <c r="F433" s="133" t="s">
        <v>485</v>
      </c>
      <c r="G433" s="133" t="s">
        <v>486</v>
      </c>
      <c r="H433" s="133" t="s">
        <v>2922</v>
      </c>
      <c r="I433" s="133" t="s">
        <v>2811</v>
      </c>
      <c r="J433" s="133" t="s">
        <v>2922</v>
      </c>
      <c r="K433" s="133" t="s">
        <v>2908</v>
      </c>
      <c r="L433" s="133" t="s">
        <v>2809</v>
      </c>
      <c r="M433" s="133" t="s">
        <v>2810</v>
      </c>
      <c r="N433" s="134">
        <v>4</v>
      </c>
      <c r="O433" s="87">
        <v>349769.34</v>
      </c>
      <c r="P433" s="87">
        <v>1660000</v>
      </c>
      <c r="Q433" s="87">
        <v>553333.33333333337</v>
      </c>
      <c r="R433" s="87">
        <v>968167.58</v>
      </c>
      <c r="S433" s="87">
        <v>414834.2466666667</v>
      </c>
      <c r="T433" s="134">
        <v>74.970044578313249</v>
      </c>
      <c r="U433" s="133" t="s">
        <v>2909</v>
      </c>
    </row>
    <row r="434" spans="1:21" ht="17.25" hidden="1" customHeight="1">
      <c r="A434" s="132">
        <v>44227</v>
      </c>
      <c r="B434" s="133" t="s">
        <v>2907</v>
      </c>
      <c r="C434" s="134">
        <v>4</v>
      </c>
      <c r="D434" s="133" t="s">
        <v>16</v>
      </c>
      <c r="E434" s="133" t="s">
        <v>2019</v>
      </c>
      <c r="F434" s="133" t="s">
        <v>485</v>
      </c>
      <c r="G434" s="133" t="s">
        <v>486</v>
      </c>
      <c r="H434" s="133" t="s">
        <v>2923</v>
      </c>
      <c r="I434" s="133" t="s">
        <v>2839</v>
      </c>
      <c r="J434" s="133" t="s">
        <v>2922</v>
      </c>
      <c r="K434" s="133" t="s">
        <v>2908</v>
      </c>
      <c r="L434" s="133" t="s">
        <v>2812</v>
      </c>
      <c r="M434" s="133" t="s">
        <v>2813</v>
      </c>
      <c r="N434" s="134">
        <v>4</v>
      </c>
      <c r="O434" s="87">
        <v>1436560.24</v>
      </c>
      <c r="P434" s="87">
        <v>4000000</v>
      </c>
      <c r="Q434" s="87">
        <v>1333333.3333333335</v>
      </c>
      <c r="R434" s="87">
        <v>1010373.63</v>
      </c>
      <c r="S434" s="87">
        <v>-322959.70333333337</v>
      </c>
      <c r="T434" s="134">
        <v>-24.221977750000001</v>
      </c>
      <c r="U434" s="133" t="s">
        <v>2909</v>
      </c>
    </row>
    <row r="435" spans="1:21" ht="17.25" hidden="1" customHeight="1">
      <c r="A435" s="132">
        <v>44227</v>
      </c>
      <c r="B435" s="133" t="s">
        <v>2907</v>
      </c>
      <c r="C435" s="134">
        <v>4</v>
      </c>
      <c r="D435" s="133" t="s">
        <v>16</v>
      </c>
      <c r="E435" s="133" t="s">
        <v>2019</v>
      </c>
      <c r="F435" s="133" t="s">
        <v>485</v>
      </c>
      <c r="G435" s="133" t="s">
        <v>486</v>
      </c>
      <c r="H435" s="133" t="s">
        <v>2923</v>
      </c>
      <c r="I435" s="133" t="s">
        <v>2839</v>
      </c>
      <c r="J435" s="133" t="s">
        <v>2922</v>
      </c>
      <c r="K435" s="133" t="s">
        <v>2908</v>
      </c>
      <c r="L435" s="133" t="s">
        <v>2814</v>
      </c>
      <c r="M435" s="133" t="s">
        <v>2815</v>
      </c>
      <c r="N435" s="134">
        <v>4</v>
      </c>
      <c r="O435" s="87">
        <v>676716.28</v>
      </c>
      <c r="P435" s="87">
        <v>1400000</v>
      </c>
      <c r="Q435" s="87">
        <v>466666.66666666669</v>
      </c>
      <c r="R435" s="87">
        <v>566279.74</v>
      </c>
      <c r="S435" s="87">
        <v>99613.073333333348</v>
      </c>
      <c r="T435" s="134">
        <v>21.345658571428569</v>
      </c>
      <c r="U435" s="133" t="s">
        <v>2910</v>
      </c>
    </row>
    <row r="436" spans="1:21" ht="17.25" hidden="1" customHeight="1">
      <c r="A436" s="132">
        <v>44227</v>
      </c>
      <c r="B436" s="133" t="s">
        <v>2907</v>
      </c>
      <c r="C436" s="134">
        <v>4</v>
      </c>
      <c r="D436" s="133" t="s">
        <v>16</v>
      </c>
      <c r="E436" s="133" t="s">
        <v>2019</v>
      </c>
      <c r="F436" s="133" t="s">
        <v>485</v>
      </c>
      <c r="G436" s="133" t="s">
        <v>486</v>
      </c>
      <c r="H436" s="133" t="s">
        <v>2923</v>
      </c>
      <c r="I436" s="133" t="s">
        <v>2839</v>
      </c>
      <c r="J436" s="133" t="s">
        <v>2922</v>
      </c>
      <c r="K436" s="133" t="s">
        <v>2908</v>
      </c>
      <c r="L436" s="133" t="s">
        <v>2816</v>
      </c>
      <c r="M436" s="133" t="s">
        <v>2817</v>
      </c>
      <c r="N436" s="134">
        <v>4</v>
      </c>
      <c r="O436" s="87">
        <v>121694.93</v>
      </c>
      <c r="P436" s="87">
        <v>380000</v>
      </c>
      <c r="Q436" s="87">
        <v>126666.66666666669</v>
      </c>
      <c r="R436" s="87">
        <v>42480</v>
      </c>
      <c r="S436" s="87">
        <v>-84186.666666666672</v>
      </c>
      <c r="T436" s="134">
        <v>-66.463157894736838</v>
      </c>
      <c r="U436" s="133" t="s">
        <v>2909</v>
      </c>
    </row>
    <row r="437" spans="1:21" ht="17.25" hidden="1" customHeight="1">
      <c r="A437" s="132">
        <v>44227</v>
      </c>
      <c r="B437" s="133" t="s">
        <v>2907</v>
      </c>
      <c r="C437" s="134">
        <v>4</v>
      </c>
      <c r="D437" s="133" t="s">
        <v>16</v>
      </c>
      <c r="E437" s="133" t="s">
        <v>2019</v>
      </c>
      <c r="F437" s="133" t="s">
        <v>485</v>
      </c>
      <c r="G437" s="133" t="s">
        <v>486</v>
      </c>
      <c r="H437" s="133" t="s">
        <v>2923</v>
      </c>
      <c r="I437" s="133" t="s">
        <v>2839</v>
      </c>
      <c r="J437" s="133" t="s">
        <v>2922</v>
      </c>
      <c r="K437" s="133" t="s">
        <v>2908</v>
      </c>
      <c r="L437" s="133" t="s">
        <v>2818</v>
      </c>
      <c r="M437" s="133" t="s">
        <v>2819</v>
      </c>
      <c r="N437" s="134">
        <v>4</v>
      </c>
      <c r="O437" s="87">
        <v>642110.87</v>
      </c>
      <c r="P437" s="87">
        <v>1700000</v>
      </c>
      <c r="Q437" s="87">
        <v>566666.66666666674</v>
      </c>
      <c r="R437" s="87">
        <v>595160.56999999995</v>
      </c>
      <c r="S437" s="87">
        <v>28493.903333333335</v>
      </c>
      <c r="T437" s="134">
        <v>5.028335882352942</v>
      </c>
      <c r="U437" s="133" t="s">
        <v>2910</v>
      </c>
    </row>
    <row r="438" spans="1:21" ht="17.25" hidden="1" customHeight="1">
      <c r="A438" s="132">
        <v>44227</v>
      </c>
      <c r="B438" s="133" t="s">
        <v>2907</v>
      </c>
      <c r="C438" s="134">
        <v>4</v>
      </c>
      <c r="D438" s="133" t="s">
        <v>16</v>
      </c>
      <c r="E438" s="133" t="s">
        <v>2019</v>
      </c>
      <c r="F438" s="133" t="s">
        <v>485</v>
      </c>
      <c r="G438" s="133" t="s">
        <v>486</v>
      </c>
      <c r="H438" s="133" t="s">
        <v>2923</v>
      </c>
      <c r="I438" s="133" t="s">
        <v>2839</v>
      </c>
      <c r="J438" s="133" t="s">
        <v>2922</v>
      </c>
      <c r="K438" s="133" t="s">
        <v>2908</v>
      </c>
      <c r="L438" s="133" t="s">
        <v>2820</v>
      </c>
      <c r="M438" s="133" t="s">
        <v>2821</v>
      </c>
      <c r="N438" s="134">
        <v>4</v>
      </c>
      <c r="O438" s="87">
        <v>7865691.8099999996</v>
      </c>
      <c r="P438" s="87">
        <v>21100000</v>
      </c>
      <c r="Q438" s="87">
        <v>7033333.333333333</v>
      </c>
      <c r="R438" s="87">
        <v>5923735.0999999996</v>
      </c>
      <c r="S438" s="87">
        <v>-1109598.2333333334</v>
      </c>
      <c r="T438" s="134">
        <v>-15.776278199052131</v>
      </c>
      <c r="U438" s="133" t="s">
        <v>2909</v>
      </c>
    </row>
    <row r="439" spans="1:21" ht="17.25" hidden="1" customHeight="1">
      <c r="A439" s="132">
        <v>44227</v>
      </c>
      <c r="B439" s="133" t="s">
        <v>2907</v>
      </c>
      <c r="C439" s="134">
        <v>4</v>
      </c>
      <c r="D439" s="133" t="s">
        <v>16</v>
      </c>
      <c r="E439" s="133" t="s">
        <v>2019</v>
      </c>
      <c r="F439" s="133" t="s">
        <v>485</v>
      </c>
      <c r="G439" s="133" t="s">
        <v>486</v>
      </c>
      <c r="H439" s="133" t="s">
        <v>2923</v>
      </c>
      <c r="I439" s="133" t="s">
        <v>2839</v>
      </c>
      <c r="J439" s="133" t="s">
        <v>2922</v>
      </c>
      <c r="K439" s="133" t="s">
        <v>2908</v>
      </c>
      <c r="L439" s="133" t="s">
        <v>2822</v>
      </c>
      <c r="M439" s="133" t="s">
        <v>2846</v>
      </c>
      <c r="N439" s="134">
        <v>4</v>
      </c>
      <c r="O439" s="87">
        <v>1851039.66</v>
      </c>
      <c r="P439" s="87">
        <v>4690000</v>
      </c>
      <c r="Q439" s="87">
        <v>1563333.3333333333</v>
      </c>
      <c r="R439" s="87">
        <v>1544607</v>
      </c>
      <c r="S439" s="87">
        <v>-18726.333333333332</v>
      </c>
      <c r="T439" s="134">
        <v>-1.1978464818763326</v>
      </c>
      <c r="U439" s="133" t="s">
        <v>2909</v>
      </c>
    </row>
    <row r="440" spans="1:21" ht="17.25" hidden="1" customHeight="1">
      <c r="A440" s="132">
        <v>44227</v>
      </c>
      <c r="B440" s="133" t="s">
        <v>2907</v>
      </c>
      <c r="C440" s="134">
        <v>4</v>
      </c>
      <c r="D440" s="133" t="s">
        <v>16</v>
      </c>
      <c r="E440" s="133" t="s">
        <v>2019</v>
      </c>
      <c r="F440" s="133" t="s">
        <v>485</v>
      </c>
      <c r="G440" s="133" t="s">
        <v>486</v>
      </c>
      <c r="H440" s="133" t="s">
        <v>2923</v>
      </c>
      <c r="I440" s="133" t="s">
        <v>2839</v>
      </c>
      <c r="J440" s="133" t="s">
        <v>2922</v>
      </c>
      <c r="K440" s="133" t="s">
        <v>2908</v>
      </c>
      <c r="L440" s="133" t="s">
        <v>2823</v>
      </c>
      <c r="M440" s="133" t="s">
        <v>2824</v>
      </c>
      <c r="N440" s="134">
        <v>4</v>
      </c>
      <c r="O440" s="87">
        <v>3982042.92</v>
      </c>
      <c r="P440" s="87">
        <v>9610000</v>
      </c>
      <c r="Q440" s="87">
        <v>3203333.333333333</v>
      </c>
      <c r="R440" s="87">
        <v>2796920.42</v>
      </c>
      <c r="S440" s="87">
        <v>-406412.91333333333</v>
      </c>
      <c r="T440" s="134">
        <v>-12.687187721123829</v>
      </c>
      <c r="U440" s="133" t="s">
        <v>2909</v>
      </c>
    </row>
    <row r="441" spans="1:21" ht="17.25" hidden="1" customHeight="1">
      <c r="A441" s="132">
        <v>44227</v>
      </c>
      <c r="B441" s="133" t="s">
        <v>2907</v>
      </c>
      <c r="C441" s="134">
        <v>4</v>
      </c>
      <c r="D441" s="133" t="s">
        <v>16</v>
      </c>
      <c r="E441" s="133" t="s">
        <v>2019</v>
      </c>
      <c r="F441" s="133" t="s">
        <v>485</v>
      </c>
      <c r="G441" s="133" t="s">
        <v>486</v>
      </c>
      <c r="H441" s="133" t="s">
        <v>2923</v>
      </c>
      <c r="I441" s="133" t="s">
        <v>2839</v>
      </c>
      <c r="J441" s="133" t="s">
        <v>2922</v>
      </c>
      <c r="K441" s="133" t="s">
        <v>2908</v>
      </c>
      <c r="L441" s="133" t="s">
        <v>2825</v>
      </c>
      <c r="M441" s="133" t="s">
        <v>2826</v>
      </c>
      <c r="N441" s="134">
        <v>4</v>
      </c>
      <c r="O441" s="87">
        <v>376093.28</v>
      </c>
      <c r="P441" s="87">
        <v>1135000</v>
      </c>
      <c r="Q441" s="87">
        <v>378333.33333333337</v>
      </c>
      <c r="R441" s="87">
        <v>345867</v>
      </c>
      <c r="S441" s="87">
        <v>-32466.333333333336</v>
      </c>
      <c r="T441" s="134">
        <v>-8.5814096916299558</v>
      </c>
      <c r="U441" s="133" t="s">
        <v>2909</v>
      </c>
    </row>
    <row r="442" spans="1:21" ht="17.25" hidden="1" customHeight="1">
      <c r="A442" s="132">
        <v>44227</v>
      </c>
      <c r="B442" s="133" t="s">
        <v>2907</v>
      </c>
      <c r="C442" s="134">
        <v>4</v>
      </c>
      <c r="D442" s="133" t="s">
        <v>16</v>
      </c>
      <c r="E442" s="133" t="s">
        <v>2019</v>
      </c>
      <c r="F442" s="133" t="s">
        <v>485</v>
      </c>
      <c r="G442" s="133" t="s">
        <v>486</v>
      </c>
      <c r="H442" s="133" t="s">
        <v>2923</v>
      </c>
      <c r="I442" s="133" t="s">
        <v>2839</v>
      </c>
      <c r="J442" s="133" t="s">
        <v>2922</v>
      </c>
      <c r="K442" s="133" t="s">
        <v>2908</v>
      </c>
      <c r="L442" s="133" t="s">
        <v>2827</v>
      </c>
      <c r="M442" s="133" t="s">
        <v>2828</v>
      </c>
      <c r="N442" s="134">
        <v>4</v>
      </c>
      <c r="O442" s="87">
        <v>1238032.47</v>
      </c>
      <c r="P442" s="87">
        <v>2560300</v>
      </c>
      <c r="Q442" s="87">
        <v>853433.33333333337</v>
      </c>
      <c r="R442" s="87">
        <v>1134834.0900000001</v>
      </c>
      <c r="S442" s="87">
        <v>281400.75666666665</v>
      </c>
      <c r="T442" s="134">
        <v>32.972787173378123</v>
      </c>
      <c r="U442" s="133" t="s">
        <v>2910</v>
      </c>
    </row>
    <row r="443" spans="1:21" ht="17.25" hidden="1" customHeight="1">
      <c r="A443" s="132">
        <v>44227</v>
      </c>
      <c r="B443" s="133" t="s">
        <v>2907</v>
      </c>
      <c r="C443" s="134">
        <v>4</v>
      </c>
      <c r="D443" s="133" t="s">
        <v>16</v>
      </c>
      <c r="E443" s="133" t="s">
        <v>2019</v>
      </c>
      <c r="F443" s="133" t="s">
        <v>485</v>
      </c>
      <c r="G443" s="133" t="s">
        <v>486</v>
      </c>
      <c r="H443" s="133" t="s">
        <v>2923</v>
      </c>
      <c r="I443" s="133" t="s">
        <v>2839</v>
      </c>
      <c r="J443" s="133" t="s">
        <v>2922</v>
      </c>
      <c r="K443" s="133" t="s">
        <v>2908</v>
      </c>
      <c r="L443" s="133" t="s">
        <v>2829</v>
      </c>
      <c r="M443" s="133" t="s">
        <v>2830</v>
      </c>
      <c r="N443" s="134">
        <v>4</v>
      </c>
      <c r="O443" s="87">
        <v>748955.54</v>
      </c>
      <c r="P443" s="87">
        <v>1847000</v>
      </c>
      <c r="Q443" s="87">
        <v>615666.66666666674</v>
      </c>
      <c r="R443" s="87">
        <v>530969.86</v>
      </c>
      <c r="S443" s="87">
        <v>-84696.806666666671</v>
      </c>
      <c r="T443" s="134">
        <v>-13.756925825663236</v>
      </c>
      <c r="U443" s="133" t="s">
        <v>2909</v>
      </c>
    </row>
    <row r="444" spans="1:21" ht="17.25" hidden="1" customHeight="1">
      <c r="A444" s="132">
        <v>44227</v>
      </c>
      <c r="B444" s="133" t="s">
        <v>2907</v>
      </c>
      <c r="C444" s="134">
        <v>4</v>
      </c>
      <c r="D444" s="133" t="s">
        <v>16</v>
      </c>
      <c r="E444" s="133" t="s">
        <v>2019</v>
      </c>
      <c r="F444" s="133" t="s">
        <v>485</v>
      </c>
      <c r="G444" s="133" t="s">
        <v>486</v>
      </c>
      <c r="H444" s="133" t="s">
        <v>2923</v>
      </c>
      <c r="I444" s="133" t="s">
        <v>2839</v>
      </c>
      <c r="J444" s="133" t="s">
        <v>2922</v>
      </c>
      <c r="K444" s="133" t="s">
        <v>2908</v>
      </c>
      <c r="L444" s="133" t="s">
        <v>2831</v>
      </c>
      <c r="M444" s="133" t="s">
        <v>2832</v>
      </c>
      <c r="N444" s="134">
        <v>4</v>
      </c>
      <c r="O444" s="87">
        <v>962552.38</v>
      </c>
      <c r="P444" s="87">
        <v>1840000</v>
      </c>
      <c r="Q444" s="87">
        <v>613333.33333333337</v>
      </c>
      <c r="R444" s="87">
        <v>608885.87</v>
      </c>
      <c r="S444" s="87">
        <v>-4447.4633333333331</v>
      </c>
      <c r="T444" s="134">
        <v>-0.72512989130434791</v>
      </c>
      <c r="U444" s="133" t="s">
        <v>2909</v>
      </c>
    </row>
    <row r="445" spans="1:21" ht="17.25" hidden="1" customHeight="1">
      <c r="A445" s="132">
        <v>44227</v>
      </c>
      <c r="B445" s="133" t="s">
        <v>2907</v>
      </c>
      <c r="C445" s="134">
        <v>4</v>
      </c>
      <c r="D445" s="133" t="s">
        <v>16</v>
      </c>
      <c r="E445" s="133" t="s">
        <v>2019</v>
      </c>
      <c r="F445" s="133" t="s">
        <v>485</v>
      </c>
      <c r="G445" s="133" t="s">
        <v>486</v>
      </c>
      <c r="H445" s="133" t="s">
        <v>2923</v>
      </c>
      <c r="I445" s="133" t="s">
        <v>2839</v>
      </c>
      <c r="J445" s="133" t="s">
        <v>2922</v>
      </c>
      <c r="K445" s="133" t="s">
        <v>2908</v>
      </c>
      <c r="L445" s="133" t="s">
        <v>2833</v>
      </c>
      <c r="M445" s="133" t="s">
        <v>2834</v>
      </c>
      <c r="N445" s="134">
        <v>4</v>
      </c>
      <c r="O445" s="87">
        <v>1835608.73</v>
      </c>
      <c r="P445" s="87">
        <v>4563770.2699999996</v>
      </c>
      <c r="Q445" s="87">
        <v>1521256.7566666666</v>
      </c>
      <c r="R445" s="87">
        <v>2488751.2200000002</v>
      </c>
      <c r="S445" s="87">
        <v>967494.46333333338</v>
      </c>
      <c r="T445" s="134">
        <v>63.598367540090926</v>
      </c>
      <c r="U445" s="133" t="s">
        <v>2910</v>
      </c>
    </row>
    <row r="446" spans="1:21" ht="17.25" hidden="1" customHeight="1">
      <c r="A446" s="132">
        <v>44227</v>
      </c>
      <c r="B446" s="133" t="s">
        <v>2907</v>
      </c>
      <c r="C446" s="134">
        <v>4</v>
      </c>
      <c r="D446" s="133" t="s">
        <v>16</v>
      </c>
      <c r="E446" s="133" t="s">
        <v>2019</v>
      </c>
      <c r="F446" s="133" t="s">
        <v>485</v>
      </c>
      <c r="G446" s="133" t="s">
        <v>486</v>
      </c>
      <c r="H446" s="133" t="s">
        <v>2923</v>
      </c>
      <c r="I446" s="133" t="s">
        <v>2839</v>
      </c>
      <c r="J446" s="133" t="s">
        <v>2922</v>
      </c>
      <c r="K446" s="133" t="s">
        <v>2908</v>
      </c>
      <c r="L446" s="133" t="s">
        <v>2835</v>
      </c>
      <c r="M446" s="133" t="s">
        <v>2836</v>
      </c>
      <c r="N446" s="134">
        <v>4</v>
      </c>
      <c r="O446" s="87">
        <v>0</v>
      </c>
      <c r="P446" s="87">
        <v>0</v>
      </c>
      <c r="Q446" s="87">
        <v>0</v>
      </c>
      <c r="R446" s="87">
        <v>0</v>
      </c>
      <c r="S446" s="87">
        <v>0</v>
      </c>
      <c r="T446" s="135"/>
      <c r="U446" s="133" t="s">
        <v>2910</v>
      </c>
    </row>
    <row r="447" spans="1:21" ht="17.25" hidden="1" customHeight="1">
      <c r="A447" s="132">
        <v>44227</v>
      </c>
      <c r="B447" s="133" t="s">
        <v>2907</v>
      </c>
      <c r="C447" s="134">
        <v>4</v>
      </c>
      <c r="D447" s="133" t="s">
        <v>16</v>
      </c>
      <c r="E447" s="133" t="s">
        <v>2019</v>
      </c>
      <c r="F447" s="133" t="s">
        <v>485</v>
      </c>
      <c r="G447" s="133" t="s">
        <v>486</v>
      </c>
      <c r="H447" s="133" t="s">
        <v>2923</v>
      </c>
      <c r="I447" s="133" t="s">
        <v>2839</v>
      </c>
      <c r="J447" s="133" t="s">
        <v>2922</v>
      </c>
      <c r="K447" s="133" t="s">
        <v>2908</v>
      </c>
      <c r="L447" s="133" t="s">
        <v>2837</v>
      </c>
      <c r="M447" s="133" t="s">
        <v>2838</v>
      </c>
      <c r="N447" s="134">
        <v>4</v>
      </c>
      <c r="O447" s="87">
        <v>1030473.07</v>
      </c>
      <c r="P447" s="87">
        <v>1570000</v>
      </c>
      <c r="Q447" s="87">
        <v>523333.33333333343</v>
      </c>
      <c r="R447" s="87">
        <v>205568.75</v>
      </c>
      <c r="S447" s="87">
        <v>-317764.58333333337</v>
      </c>
      <c r="T447" s="134">
        <v>-60.719347133757964</v>
      </c>
      <c r="U447" s="133" t="s">
        <v>2909</v>
      </c>
    </row>
    <row r="448" spans="1:21" ht="17.25" hidden="1" customHeight="1">
      <c r="A448" s="132">
        <v>44227</v>
      </c>
      <c r="B448" s="133" t="s">
        <v>2907</v>
      </c>
      <c r="C448" s="134">
        <v>4</v>
      </c>
      <c r="D448" s="133" t="s">
        <v>16</v>
      </c>
      <c r="E448" s="133" t="s">
        <v>2019</v>
      </c>
      <c r="F448" s="133" t="s">
        <v>485</v>
      </c>
      <c r="G448" s="133" t="s">
        <v>486</v>
      </c>
      <c r="H448" s="133" t="s">
        <v>2923</v>
      </c>
      <c r="I448" s="133" t="s">
        <v>2839</v>
      </c>
      <c r="J448" s="133" t="s">
        <v>2922</v>
      </c>
      <c r="K448" s="133" t="s">
        <v>2908</v>
      </c>
      <c r="L448" s="133" t="s">
        <v>2872</v>
      </c>
      <c r="M448" s="133" t="s">
        <v>2873</v>
      </c>
      <c r="N448" s="134">
        <v>4</v>
      </c>
      <c r="O448" s="87">
        <v>0</v>
      </c>
      <c r="P448" s="87">
        <v>0</v>
      </c>
      <c r="Q448" s="87">
        <v>0</v>
      </c>
      <c r="R448" s="87">
        <v>0</v>
      </c>
      <c r="S448" s="87">
        <v>0</v>
      </c>
      <c r="T448" s="135"/>
      <c r="U448" s="133" t="s">
        <v>2910</v>
      </c>
    </row>
    <row r="449" spans="1:21" ht="17.25" hidden="1" customHeight="1">
      <c r="A449" s="132">
        <v>44227</v>
      </c>
      <c r="B449" s="133" t="s">
        <v>2907</v>
      </c>
      <c r="C449" s="134">
        <v>4</v>
      </c>
      <c r="D449" s="133" t="s">
        <v>16</v>
      </c>
      <c r="E449" s="133" t="s">
        <v>2019</v>
      </c>
      <c r="F449" s="133" t="s">
        <v>485</v>
      </c>
      <c r="G449" s="133" t="s">
        <v>486</v>
      </c>
      <c r="H449" s="133" t="s">
        <v>2924</v>
      </c>
      <c r="I449" s="133" t="s">
        <v>2911</v>
      </c>
      <c r="J449" s="133" t="s">
        <v>2923</v>
      </c>
      <c r="K449" s="133" t="s">
        <v>1944</v>
      </c>
      <c r="L449" s="133" t="s">
        <v>2852</v>
      </c>
      <c r="M449" s="133" t="s">
        <v>2912</v>
      </c>
      <c r="N449" s="134">
        <v>4</v>
      </c>
      <c r="O449" s="87">
        <v>-5238119.3</v>
      </c>
      <c r="P449" s="87">
        <v>-5238119.3</v>
      </c>
      <c r="Q449" s="87">
        <v>-1746039.7666666666</v>
      </c>
      <c r="R449" s="87">
        <v>7842480.9499999993</v>
      </c>
      <c r="S449" s="87">
        <v>9588520.7166666668</v>
      </c>
      <c r="T449" s="134">
        <v>-549.15820932142572</v>
      </c>
      <c r="U449" s="133" t="s">
        <v>2909</v>
      </c>
    </row>
    <row r="450" spans="1:21" ht="17.25" hidden="1" customHeight="1">
      <c r="A450" s="132">
        <v>44227</v>
      </c>
      <c r="B450" s="133" t="s">
        <v>2907</v>
      </c>
      <c r="C450" s="134">
        <v>4</v>
      </c>
      <c r="D450" s="133" t="s">
        <v>16</v>
      </c>
      <c r="E450" s="133" t="s">
        <v>2019</v>
      </c>
      <c r="F450" s="133" t="s">
        <v>485</v>
      </c>
      <c r="G450" s="133" t="s">
        <v>486</v>
      </c>
      <c r="H450" s="133" t="s">
        <v>2925</v>
      </c>
      <c r="I450" s="133" t="s">
        <v>2913</v>
      </c>
      <c r="J450" s="133" t="s">
        <v>2926</v>
      </c>
      <c r="K450" s="133" t="s">
        <v>1944</v>
      </c>
      <c r="L450" s="133" t="s">
        <v>2853</v>
      </c>
      <c r="M450" s="133" t="s">
        <v>2914</v>
      </c>
      <c r="N450" s="134">
        <v>4</v>
      </c>
      <c r="O450" s="87">
        <v>5380700.8700000001</v>
      </c>
      <c r="P450" s="87">
        <v>5380700.8700000001</v>
      </c>
      <c r="Q450" s="87">
        <v>1793566.9566666668</v>
      </c>
      <c r="R450" s="87">
        <v>15771619.629999999</v>
      </c>
      <c r="S450" s="87">
        <v>13978052.673333334</v>
      </c>
      <c r="T450" s="134">
        <v>779.34378872096636</v>
      </c>
      <c r="U450" s="133" t="s">
        <v>2909</v>
      </c>
    </row>
    <row r="451" spans="1:21" ht="17.25" hidden="1" customHeight="1">
      <c r="A451" s="132">
        <v>44227</v>
      </c>
      <c r="B451" s="133" t="s">
        <v>2907</v>
      </c>
      <c r="C451" s="134">
        <v>4</v>
      </c>
      <c r="D451" s="133" t="s">
        <v>16</v>
      </c>
      <c r="E451" s="133" t="s">
        <v>2019</v>
      </c>
      <c r="F451" s="133" t="s">
        <v>485</v>
      </c>
      <c r="G451" s="133" t="s">
        <v>486</v>
      </c>
      <c r="H451" s="133" t="s">
        <v>2925</v>
      </c>
      <c r="I451" s="133" t="s">
        <v>2913</v>
      </c>
      <c r="J451" s="133" t="s">
        <v>2926</v>
      </c>
      <c r="K451" s="133" t="s">
        <v>1944</v>
      </c>
      <c r="L451" s="133" t="s">
        <v>2854</v>
      </c>
      <c r="M451" s="133" t="s">
        <v>2915</v>
      </c>
      <c r="N451" s="134">
        <v>4</v>
      </c>
      <c r="O451" s="87">
        <v>15987411.220000001</v>
      </c>
      <c r="P451" s="87">
        <v>-15987411.220000001</v>
      </c>
      <c r="Q451" s="87">
        <v>-5329137.0733333342</v>
      </c>
      <c r="R451" s="87">
        <v>-14953342.540000003</v>
      </c>
      <c r="S451" s="87">
        <v>-9624205.4666666668</v>
      </c>
      <c r="T451" s="134">
        <v>180.59594516391002</v>
      </c>
      <c r="U451" s="133" t="s">
        <v>2909</v>
      </c>
    </row>
    <row r="452" spans="1:21" ht="17.25" hidden="1" customHeight="1">
      <c r="A452" s="132">
        <v>44227</v>
      </c>
      <c r="B452" s="133" t="s">
        <v>2907</v>
      </c>
      <c r="C452" s="134">
        <v>4</v>
      </c>
      <c r="D452" s="133" t="s">
        <v>16</v>
      </c>
      <c r="E452" s="133" t="s">
        <v>2019</v>
      </c>
      <c r="F452" s="133" t="s">
        <v>487</v>
      </c>
      <c r="G452" s="133" t="s">
        <v>488</v>
      </c>
      <c r="H452" s="133" t="s">
        <v>2922</v>
      </c>
      <c r="I452" s="133" t="s">
        <v>2811</v>
      </c>
      <c r="J452" s="133" t="s">
        <v>2922</v>
      </c>
      <c r="K452" s="133" t="s">
        <v>2908</v>
      </c>
      <c r="L452" s="133" t="s">
        <v>2790</v>
      </c>
      <c r="M452" s="133" t="s">
        <v>2791</v>
      </c>
      <c r="N452" s="134">
        <v>4</v>
      </c>
      <c r="O452" s="87">
        <v>7794554.9699999997</v>
      </c>
      <c r="P452" s="87">
        <v>21000000</v>
      </c>
      <c r="Q452" s="87">
        <v>7000000</v>
      </c>
      <c r="R452" s="87">
        <v>9544477.2699999996</v>
      </c>
      <c r="S452" s="87">
        <v>2544477.27</v>
      </c>
      <c r="T452" s="134">
        <v>36.349675285714284</v>
      </c>
      <c r="U452" s="133" t="s">
        <v>2909</v>
      </c>
    </row>
    <row r="453" spans="1:21" ht="17.25" hidden="1" customHeight="1">
      <c r="A453" s="132">
        <v>44227</v>
      </c>
      <c r="B453" s="133" t="s">
        <v>2907</v>
      </c>
      <c r="C453" s="134">
        <v>4</v>
      </c>
      <c r="D453" s="133" t="s">
        <v>16</v>
      </c>
      <c r="E453" s="133" t="s">
        <v>2019</v>
      </c>
      <c r="F453" s="133" t="s">
        <v>487</v>
      </c>
      <c r="G453" s="133" t="s">
        <v>488</v>
      </c>
      <c r="H453" s="133" t="s">
        <v>2922</v>
      </c>
      <c r="I453" s="133" t="s">
        <v>2811</v>
      </c>
      <c r="J453" s="133" t="s">
        <v>2922</v>
      </c>
      <c r="K453" s="133" t="s">
        <v>2908</v>
      </c>
      <c r="L453" s="133" t="s">
        <v>2792</v>
      </c>
      <c r="M453" s="133" t="s">
        <v>2793</v>
      </c>
      <c r="N453" s="134">
        <v>4</v>
      </c>
      <c r="O453" s="87">
        <v>10526.15</v>
      </c>
      <c r="P453" s="87">
        <v>20000</v>
      </c>
      <c r="Q453" s="87">
        <v>6666.6666666666661</v>
      </c>
      <c r="R453" s="87">
        <v>24750</v>
      </c>
      <c r="S453" s="87">
        <v>18083.333333333332</v>
      </c>
      <c r="T453" s="134">
        <v>271.25</v>
      </c>
      <c r="U453" s="133" t="s">
        <v>2909</v>
      </c>
    </row>
    <row r="454" spans="1:21" ht="17.25" hidden="1" customHeight="1">
      <c r="A454" s="132">
        <v>44227</v>
      </c>
      <c r="B454" s="133" t="s">
        <v>2907</v>
      </c>
      <c r="C454" s="134">
        <v>4</v>
      </c>
      <c r="D454" s="133" t="s">
        <v>16</v>
      </c>
      <c r="E454" s="133" t="s">
        <v>2019</v>
      </c>
      <c r="F454" s="133" t="s">
        <v>487</v>
      </c>
      <c r="G454" s="133" t="s">
        <v>488</v>
      </c>
      <c r="H454" s="133" t="s">
        <v>2922</v>
      </c>
      <c r="I454" s="133" t="s">
        <v>2811</v>
      </c>
      <c r="J454" s="133" t="s">
        <v>2922</v>
      </c>
      <c r="K454" s="133" t="s">
        <v>2908</v>
      </c>
      <c r="L454" s="133" t="s">
        <v>2794</v>
      </c>
      <c r="M454" s="133" t="s">
        <v>2795</v>
      </c>
      <c r="N454" s="134">
        <v>4</v>
      </c>
      <c r="O454" s="87">
        <v>12409.5</v>
      </c>
      <c r="P454" s="87">
        <v>30000</v>
      </c>
      <c r="Q454" s="87">
        <v>10000</v>
      </c>
      <c r="R454" s="87">
        <v>0</v>
      </c>
      <c r="S454" s="87">
        <v>-10000</v>
      </c>
      <c r="T454" s="134">
        <v>-100</v>
      </c>
      <c r="U454" s="133" t="s">
        <v>2910</v>
      </c>
    </row>
    <row r="455" spans="1:21" ht="17.25" hidden="1" customHeight="1">
      <c r="A455" s="132">
        <v>44227</v>
      </c>
      <c r="B455" s="133" t="s">
        <v>2907</v>
      </c>
      <c r="C455" s="134">
        <v>4</v>
      </c>
      <c r="D455" s="133" t="s">
        <v>16</v>
      </c>
      <c r="E455" s="133" t="s">
        <v>2019</v>
      </c>
      <c r="F455" s="133" t="s">
        <v>487</v>
      </c>
      <c r="G455" s="133" t="s">
        <v>488</v>
      </c>
      <c r="H455" s="133" t="s">
        <v>2922</v>
      </c>
      <c r="I455" s="133" t="s">
        <v>2811</v>
      </c>
      <c r="J455" s="133" t="s">
        <v>2922</v>
      </c>
      <c r="K455" s="133" t="s">
        <v>2908</v>
      </c>
      <c r="L455" s="133" t="s">
        <v>2865</v>
      </c>
      <c r="M455" s="133" t="s">
        <v>2796</v>
      </c>
      <c r="N455" s="134">
        <v>4</v>
      </c>
      <c r="O455" s="87">
        <v>193268.3</v>
      </c>
      <c r="P455" s="87">
        <v>500000</v>
      </c>
      <c r="Q455" s="87">
        <v>166666.66666666669</v>
      </c>
      <c r="R455" s="87">
        <v>156083.99000000002</v>
      </c>
      <c r="S455" s="87">
        <v>-10582.676666666668</v>
      </c>
      <c r="T455" s="134">
        <v>-6.3496059999999996</v>
      </c>
      <c r="U455" s="133" t="s">
        <v>2910</v>
      </c>
    </row>
    <row r="456" spans="1:21" ht="17.25" hidden="1" customHeight="1">
      <c r="A456" s="132">
        <v>44227</v>
      </c>
      <c r="B456" s="133" t="s">
        <v>2907</v>
      </c>
      <c r="C456" s="134">
        <v>4</v>
      </c>
      <c r="D456" s="133" t="s">
        <v>16</v>
      </c>
      <c r="E456" s="133" t="s">
        <v>2019</v>
      </c>
      <c r="F456" s="133" t="s">
        <v>487</v>
      </c>
      <c r="G456" s="133" t="s">
        <v>488</v>
      </c>
      <c r="H456" s="133" t="s">
        <v>2922</v>
      </c>
      <c r="I456" s="133" t="s">
        <v>2811</v>
      </c>
      <c r="J456" s="133" t="s">
        <v>2922</v>
      </c>
      <c r="K456" s="133" t="s">
        <v>2908</v>
      </c>
      <c r="L456" s="133" t="s">
        <v>2797</v>
      </c>
      <c r="M456" s="133" t="s">
        <v>2798</v>
      </c>
      <c r="N456" s="134">
        <v>4</v>
      </c>
      <c r="O456" s="87">
        <v>1743317.44</v>
      </c>
      <c r="P456" s="87">
        <v>5000000</v>
      </c>
      <c r="Q456" s="87">
        <v>1666666.6666666667</v>
      </c>
      <c r="R456" s="87">
        <v>1394795.88</v>
      </c>
      <c r="S456" s="87">
        <v>-271870.78666666668</v>
      </c>
      <c r="T456" s="134">
        <v>-16.312247200000002</v>
      </c>
      <c r="U456" s="133" t="s">
        <v>2910</v>
      </c>
    </row>
    <row r="457" spans="1:21" ht="17.25" hidden="1" customHeight="1">
      <c r="A457" s="132">
        <v>44227</v>
      </c>
      <c r="B457" s="133" t="s">
        <v>2907</v>
      </c>
      <c r="C457" s="134">
        <v>4</v>
      </c>
      <c r="D457" s="133" t="s">
        <v>16</v>
      </c>
      <c r="E457" s="133" t="s">
        <v>2019</v>
      </c>
      <c r="F457" s="133" t="s">
        <v>487</v>
      </c>
      <c r="G457" s="133" t="s">
        <v>488</v>
      </c>
      <c r="H457" s="133" t="s">
        <v>2922</v>
      </c>
      <c r="I457" s="133" t="s">
        <v>2811</v>
      </c>
      <c r="J457" s="133" t="s">
        <v>2922</v>
      </c>
      <c r="K457" s="133" t="s">
        <v>2908</v>
      </c>
      <c r="L457" s="133" t="s">
        <v>2799</v>
      </c>
      <c r="M457" s="133" t="s">
        <v>2800</v>
      </c>
      <c r="N457" s="134">
        <v>4</v>
      </c>
      <c r="O457" s="87">
        <v>429650.28</v>
      </c>
      <c r="P457" s="87">
        <v>1100000</v>
      </c>
      <c r="Q457" s="87">
        <v>366666.66666666669</v>
      </c>
      <c r="R457" s="87">
        <v>415294.45</v>
      </c>
      <c r="S457" s="87">
        <v>48627.78333333334</v>
      </c>
      <c r="T457" s="134">
        <v>13.262122727272727</v>
      </c>
      <c r="U457" s="133" t="s">
        <v>2909</v>
      </c>
    </row>
    <row r="458" spans="1:21" ht="17.25" hidden="1" customHeight="1">
      <c r="A458" s="132">
        <v>44227</v>
      </c>
      <c r="B458" s="133" t="s">
        <v>2907</v>
      </c>
      <c r="C458" s="134">
        <v>4</v>
      </c>
      <c r="D458" s="133" t="s">
        <v>16</v>
      </c>
      <c r="E458" s="133" t="s">
        <v>2019</v>
      </c>
      <c r="F458" s="133" t="s">
        <v>487</v>
      </c>
      <c r="G458" s="133" t="s">
        <v>488</v>
      </c>
      <c r="H458" s="133" t="s">
        <v>2922</v>
      </c>
      <c r="I458" s="133" t="s">
        <v>2811</v>
      </c>
      <c r="J458" s="133" t="s">
        <v>2922</v>
      </c>
      <c r="K458" s="133" t="s">
        <v>2908</v>
      </c>
      <c r="L458" s="133" t="s">
        <v>2801</v>
      </c>
      <c r="M458" s="133" t="s">
        <v>2802</v>
      </c>
      <c r="N458" s="134">
        <v>4</v>
      </c>
      <c r="O458" s="87">
        <v>2690.31</v>
      </c>
      <c r="P458" s="87">
        <v>5000</v>
      </c>
      <c r="Q458" s="87">
        <v>1666.6666666666665</v>
      </c>
      <c r="R458" s="87">
        <v>0</v>
      </c>
      <c r="S458" s="87">
        <v>-1666.6666666666665</v>
      </c>
      <c r="T458" s="134">
        <v>-100</v>
      </c>
      <c r="U458" s="133" t="s">
        <v>2910</v>
      </c>
    </row>
    <row r="459" spans="1:21" ht="17.25" hidden="1" customHeight="1">
      <c r="A459" s="132">
        <v>44227</v>
      </c>
      <c r="B459" s="133" t="s">
        <v>2907</v>
      </c>
      <c r="C459" s="134">
        <v>4</v>
      </c>
      <c r="D459" s="133" t="s">
        <v>16</v>
      </c>
      <c r="E459" s="133" t="s">
        <v>2019</v>
      </c>
      <c r="F459" s="133" t="s">
        <v>487</v>
      </c>
      <c r="G459" s="133" t="s">
        <v>488</v>
      </c>
      <c r="H459" s="133" t="s">
        <v>2922</v>
      </c>
      <c r="I459" s="133" t="s">
        <v>2811</v>
      </c>
      <c r="J459" s="133" t="s">
        <v>2922</v>
      </c>
      <c r="K459" s="133" t="s">
        <v>2908</v>
      </c>
      <c r="L459" s="133" t="s">
        <v>2803</v>
      </c>
      <c r="M459" s="133" t="s">
        <v>2804</v>
      </c>
      <c r="N459" s="134">
        <v>4</v>
      </c>
      <c r="O459" s="87">
        <v>831402.44</v>
      </c>
      <c r="P459" s="87">
        <v>2200000</v>
      </c>
      <c r="Q459" s="87">
        <v>733333.33333333337</v>
      </c>
      <c r="R459" s="87">
        <v>671273.45</v>
      </c>
      <c r="S459" s="87">
        <v>-62059.883333333339</v>
      </c>
      <c r="T459" s="134">
        <v>-8.4627113636363624</v>
      </c>
      <c r="U459" s="133" t="s">
        <v>2910</v>
      </c>
    </row>
    <row r="460" spans="1:21" ht="17.25" hidden="1" customHeight="1">
      <c r="A460" s="132">
        <v>44227</v>
      </c>
      <c r="B460" s="133" t="s">
        <v>2907</v>
      </c>
      <c r="C460" s="134">
        <v>4</v>
      </c>
      <c r="D460" s="133" t="s">
        <v>16</v>
      </c>
      <c r="E460" s="133" t="s">
        <v>2019</v>
      </c>
      <c r="F460" s="133" t="s">
        <v>487</v>
      </c>
      <c r="G460" s="133" t="s">
        <v>488</v>
      </c>
      <c r="H460" s="133" t="s">
        <v>2922</v>
      </c>
      <c r="I460" s="133" t="s">
        <v>2811</v>
      </c>
      <c r="J460" s="133" t="s">
        <v>2922</v>
      </c>
      <c r="K460" s="133" t="s">
        <v>2908</v>
      </c>
      <c r="L460" s="133" t="s">
        <v>2805</v>
      </c>
      <c r="M460" s="133" t="s">
        <v>2806</v>
      </c>
      <c r="N460" s="134">
        <v>4</v>
      </c>
      <c r="O460" s="87">
        <v>9193159.5600000005</v>
      </c>
      <c r="P460" s="87">
        <v>27690000</v>
      </c>
      <c r="Q460" s="87">
        <v>9230000</v>
      </c>
      <c r="R460" s="87">
        <v>9156947.3300000001</v>
      </c>
      <c r="S460" s="87">
        <v>-73052.67</v>
      </c>
      <c r="T460" s="134">
        <v>-0.79146988082340197</v>
      </c>
      <c r="U460" s="133" t="s">
        <v>2910</v>
      </c>
    </row>
    <row r="461" spans="1:21" ht="17.25" hidden="1" customHeight="1">
      <c r="A461" s="132">
        <v>44227</v>
      </c>
      <c r="B461" s="133" t="s">
        <v>2907</v>
      </c>
      <c r="C461" s="134">
        <v>4</v>
      </c>
      <c r="D461" s="133" t="s">
        <v>16</v>
      </c>
      <c r="E461" s="133" t="s">
        <v>2019</v>
      </c>
      <c r="F461" s="133" t="s">
        <v>487</v>
      </c>
      <c r="G461" s="133" t="s">
        <v>488</v>
      </c>
      <c r="H461" s="133" t="s">
        <v>2922</v>
      </c>
      <c r="I461" s="133" t="s">
        <v>2811</v>
      </c>
      <c r="J461" s="133" t="s">
        <v>2922</v>
      </c>
      <c r="K461" s="133" t="s">
        <v>2908</v>
      </c>
      <c r="L461" s="133" t="s">
        <v>2807</v>
      </c>
      <c r="M461" s="133" t="s">
        <v>2808</v>
      </c>
      <c r="N461" s="134">
        <v>4</v>
      </c>
      <c r="O461" s="87">
        <v>1664563.47</v>
      </c>
      <c r="P461" s="87">
        <v>4200000</v>
      </c>
      <c r="Q461" s="87">
        <v>1400000</v>
      </c>
      <c r="R461" s="87">
        <v>1627199.99</v>
      </c>
      <c r="S461" s="87">
        <v>227199.99</v>
      </c>
      <c r="T461" s="134">
        <v>16.228570714285713</v>
      </c>
      <c r="U461" s="133" t="s">
        <v>2909</v>
      </c>
    </row>
    <row r="462" spans="1:21" ht="17.25" hidden="1" customHeight="1">
      <c r="A462" s="132">
        <v>44227</v>
      </c>
      <c r="B462" s="133" t="s">
        <v>2907</v>
      </c>
      <c r="C462" s="134">
        <v>4</v>
      </c>
      <c r="D462" s="133" t="s">
        <v>16</v>
      </c>
      <c r="E462" s="133" t="s">
        <v>2019</v>
      </c>
      <c r="F462" s="133" t="s">
        <v>487</v>
      </c>
      <c r="G462" s="133" t="s">
        <v>488</v>
      </c>
      <c r="H462" s="133" t="s">
        <v>2922</v>
      </c>
      <c r="I462" s="133" t="s">
        <v>2811</v>
      </c>
      <c r="J462" s="133" t="s">
        <v>2922</v>
      </c>
      <c r="K462" s="133" t="s">
        <v>2908</v>
      </c>
      <c r="L462" s="133" t="s">
        <v>2870</v>
      </c>
      <c r="M462" s="133" t="s">
        <v>2871</v>
      </c>
      <c r="N462" s="134">
        <v>4</v>
      </c>
      <c r="O462" s="87">
        <v>0</v>
      </c>
      <c r="P462" s="88"/>
      <c r="Q462" s="88"/>
      <c r="R462" s="87">
        <v>0</v>
      </c>
      <c r="S462" s="88"/>
      <c r="T462" s="135"/>
      <c r="U462" s="133" t="s">
        <v>2916</v>
      </c>
    </row>
    <row r="463" spans="1:21" ht="17.25" hidden="1" customHeight="1">
      <c r="A463" s="132">
        <v>44227</v>
      </c>
      <c r="B463" s="133" t="s">
        <v>2907</v>
      </c>
      <c r="C463" s="134">
        <v>4</v>
      </c>
      <c r="D463" s="133" t="s">
        <v>16</v>
      </c>
      <c r="E463" s="133" t="s">
        <v>2019</v>
      </c>
      <c r="F463" s="133" t="s">
        <v>487</v>
      </c>
      <c r="G463" s="133" t="s">
        <v>488</v>
      </c>
      <c r="H463" s="133" t="s">
        <v>2922</v>
      </c>
      <c r="I463" s="133" t="s">
        <v>2811</v>
      </c>
      <c r="J463" s="133" t="s">
        <v>2922</v>
      </c>
      <c r="K463" s="133" t="s">
        <v>2908</v>
      </c>
      <c r="L463" s="133" t="s">
        <v>2809</v>
      </c>
      <c r="M463" s="133" t="s">
        <v>2810</v>
      </c>
      <c r="N463" s="134">
        <v>4</v>
      </c>
      <c r="O463" s="87">
        <v>394614.59</v>
      </c>
      <c r="P463" s="87">
        <v>396721.98</v>
      </c>
      <c r="Q463" s="87">
        <v>132240.66</v>
      </c>
      <c r="R463" s="87">
        <v>396721.98</v>
      </c>
      <c r="S463" s="87">
        <v>264481.32</v>
      </c>
      <c r="T463" s="134">
        <v>200</v>
      </c>
      <c r="U463" s="133" t="s">
        <v>2909</v>
      </c>
    </row>
    <row r="464" spans="1:21" ht="17.25" hidden="1" customHeight="1">
      <c r="A464" s="132">
        <v>44227</v>
      </c>
      <c r="B464" s="133" t="s">
        <v>2907</v>
      </c>
      <c r="C464" s="134">
        <v>4</v>
      </c>
      <c r="D464" s="133" t="s">
        <v>16</v>
      </c>
      <c r="E464" s="133" t="s">
        <v>2019</v>
      </c>
      <c r="F464" s="133" t="s">
        <v>487</v>
      </c>
      <c r="G464" s="133" t="s">
        <v>488</v>
      </c>
      <c r="H464" s="133" t="s">
        <v>2923</v>
      </c>
      <c r="I464" s="133" t="s">
        <v>2839</v>
      </c>
      <c r="J464" s="133" t="s">
        <v>2922</v>
      </c>
      <c r="K464" s="133" t="s">
        <v>2908</v>
      </c>
      <c r="L464" s="133" t="s">
        <v>2812</v>
      </c>
      <c r="M464" s="133" t="s">
        <v>2813</v>
      </c>
      <c r="N464" s="134">
        <v>4</v>
      </c>
      <c r="O464" s="87">
        <v>1505504.47</v>
      </c>
      <c r="P464" s="87">
        <v>3990000</v>
      </c>
      <c r="Q464" s="87">
        <v>1330000</v>
      </c>
      <c r="R464" s="87">
        <v>1032458.18</v>
      </c>
      <c r="S464" s="87">
        <v>-297541.82</v>
      </c>
      <c r="T464" s="134">
        <v>-22.371565413533837</v>
      </c>
      <c r="U464" s="133" t="s">
        <v>2909</v>
      </c>
    </row>
    <row r="465" spans="1:21" ht="17.25" hidden="1" customHeight="1">
      <c r="A465" s="132">
        <v>44227</v>
      </c>
      <c r="B465" s="133" t="s">
        <v>2907</v>
      </c>
      <c r="C465" s="134">
        <v>4</v>
      </c>
      <c r="D465" s="133" t="s">
        <v>16</v>
      </c>
      <c r="E465" s="133" t="s">
        <v>2019</v>
      </c>
      <c r="F465" s="133" t="s">
        <v>487</v>
      </c>
      <c r="G465" s="133" t="s">
        <v>488</v>
      </c>
      <c r="H465" s="133" t="s">
        <v>2923</v>
      </c>
      <c r="I465" s="133" t="s">
        <v>2839</v>
      </c>
      <c r="J465" s="133" t="s">
        <v>2922</v>
      </c>
      <c r="K465" s="133" t="s">
        <v>2908</v>
      </c>
      <c r="L465" s="133" t="s">
        <v>2814</v>
      </c>
      <c r="M465" s="133" t="s">
        <v>2815</v>
      </c>
      <c r="N465" s="134">
        <v>4</v>
      </c>
      <c r="O465" s="87">
        <v>430638.12</v>
      </c>
      <c r="P465" s="87">
        <v>1100000</v>
      </c>
      <c r="Q465" s="87">
        <v>366666.66666666669</v>
      </c>
      <c r="R465" s="87">
        <v>203890.53</v>
      </c>
      <c r="S465" s="87">
        <v>-162776.13666666666</v>
      </c>
      <c r="T465" s="134">
        <v>-44.393491818181815</v>
      </c>
      <c r="U465" s="133" t="s">
        <v>2909</v>
      </c>
    </row>
    <row r="466" spans="1:21" ht="17.25" hidden="1" customHeight="1">
      <c r="A466" s="132">
        <v>44227</v>
      </c>
      <c r="B466" s="133" t="s">
        <v>2907</v>
      </c>
      <c r="C466" s="134">
        <v>4</v>
      </c>
      <c r="D466" s="133" t="s">
        <v>16</v>
      </c>
      <c r="E466" s="133" t="s">
        <v>2019</v>
      </c>
      <c r="F466" s="133" t="s">
        <v>487</v>
      </c>
      <c r="G466" s="133" t="s">
        <v>488</v>
      </c>
      <c r="H466" s="133" t="s">
        <v>2923</v>
      </c>
      <c r="I466" s="133" t="s">
        <v>2839</v>
      </c>
      <c r="J466" s="133" t="s">
        <v>2922</v>
      </c>
      <c r="K466" s="133" t="s">
        <v>2908</v>
      </c>
      <c r="L466" s="133" t="s">
        <v>2816</v>
      </c>
      <c r="M466" s="133" t="s">
        <v>2817</v>
      </c>
      <c r="N466" s="134">
        <v>4</v>
      </c>
      <c r="O466" s="87">
        <v>26366.1</v>
      </c>
      <c r="P466" s="87">
        <v>70000</v>
      </c>
      <c r="Q466" s="87">
        <v>23333.333333333332</v>
      </c>
      <c r="R466" s="87">
        <v>28725.1</v>
      </c>
      <c r="S466" s="87">
        <v>5391.7666666666664</v>
      </c>
      <c r="T466" s="134">
        <v>23.107571428571429</v>
      </c>
      <c r="U466" s="133" t="s">
        <v>2910</v>
      </c>
    </row>
    <row r="467" spans="1:21" ht="17.25" hidden="1" customHeight="1">
      <c r="A467" s="132">
        <v>44227</v>
      </c>
      <c r="B467" s="133" t="s">
        <v>2907</v>
      </c>
      <c r="C467" s="134">
        <v>4</v>
      </c>
      <c r="D467" s="133" t="s">
        <v>16</v>
      </c>
      <c r="E467" s="133" t="s">
        <v>2019</v>
      </c>
      <c r="F467" s="133" t="s">
        <v>487</v>
      </c>
      <c r="G467" s="133" t="s">
        <v>488</v>
      </c>
      <c r="H467" s="133" t="s">
        <v>2923</v>
      </c>
      <c r="I467" s="133" t="s">
        <v>2839</v>
      </c>
      <c r="J467" s="133" t="s">
        <v>2922</v>
      </c>
      <c r="K467" s="133" t="s">
        <v>2908</v>
      </c>
      <c r="L467" s="133" t="s">
        <v>2818</v>
      </c>
      <c r="M467" s="133" t="s">
        <v>2819</v>
      </c>
      <c r="N467" s="134">
        <v>4</v>
      </c>
      <c r="O467" s="87">
        <v>594354.06000000006</v>
      </c>
      <c r="P467" s="87">
        <v>1575000</v>
      </c>
      <c r="Q467" s="87">
        <v>525000</v>
      </c>
      <c r="R467" s="87">
        <v>574550.1</v>
      </c>
      <c r="S467" s="87">
        <v>49550.1</v>
      </c>
      <c r="T467" s="134">
        <v>9.4381142857142866</v>
      </c>
      <c r="U467" s="133" t="s">
        <v>2910</v>
      </c>
    </row>
    <row r="468" spans="1:21" ht="17.25" hidden="1" customHeight="1">
      <c r="A468" s="132">
        <v>44227</v>
      </c>
      <c r="B468" s="133" t="s">
        <v>2907</v>
      </c>
      <c r="C468" s="134">
        <v>4</v>
      </c>
      <c r="D468" s="133" t="s">
        <v>16</v>
      </c>
      <c r="E468" s="133" t="s">
        <v>2019</v>
      </c>
      <c r="F468" s="133" t="s">
        <v>487</v>
      </c>
      <c r="G468" s="133" t="s">
        <v>488</v>
      </c>
      <c r="H468" s="133" t="s">
        <v>2923</v>
      </c>
      <c r="I468" s="133" t="s">
        <v>2839</v>
      </c>
      <c r="J468" s="133" t="s">
        <v>2922</v>
      </c>
      <c r="K468" s="133" t="s">
        <v>2908</v>
      </c>
      <c r="L468" s="133" t="s">
        <v>2820</v>
      </c>
      <c r="M468" s="133" t="s">
        <v>2821</v>
      </c>
      <c r="N468" s="134">
        <v>4</v>
      </c>
      <c r="O468" s="87">
        <v>9450899.4399999995</v>
      </c>
      <c r="P468" s="87">
        <v>27690000</v>
      </c>
      <c r="Q468" s="87">
        <v>9230000</v>
      </c>
      <c r="R468" s="87">
        <v>9156947.3300000001</v>
      </c>
      <c r="S468" s="87">
        <v>-73052.67</v>
      </c>
      <c r="T468" s="134">
        <v>-0.79146988082340197</v>
      </c>
      <c r="U468" s="133" t="s">
        <v>2909</v>
      </c>
    </row>
    <row r="469" spans="1:21" ht="17.25" hidden="1" customHeight="1">
      <c r="A469" s="132">
        <v>44227</v>
      </c>
      <c r="B469" s="133" t="s">
        <v>2907</v>
      </c>
      <c r="C469" s="134">
        <v>4</v>
      </c>
      <c r="D469" s="133" t="s">
        <v>16</v>
      </c>
      <c r="E469" s="133" t="s">
        <v>2019</v>
      </c>
      <c r="F469" s="133" t="s">
        <v>487</v>
      </c>
      <c r="G469" s="133" t="s">
        <v>488</v>
      </c>
      <c r="H469" s="133" t="s">
        <v>2923</v>
      </c>
      <c r="I469" s="133" t="s">
        <v>2839</v>
      </c>
      <c r="J469" s="133" t="s">
        <v>2922</v>
      </c>
      <c r="K469" s="133" t="s">
        <v>2908</v>
      </c>
      <c r="L469" s="133" t="s">
        <v>2822</v>
      </c>
      <c r="M469" s="133" t="s">
        <v>2846</v>
      </c>
      <c r="N469" s="134">
        <v>4</v>
      </c>
      <c r="O469" s="87">
        <v>1903838.89</v>
      </c>
      <c r="P469" s="87">
        <v>5150000</v>
      </c>
      <c r="Q469" s="87">
        <v>1716666.6666666667</v>
      </c>
      <c r="R469" s="87">
        <v>1552495.62</v>
      </c>
      <c r="S469" s="87">
        <v>-164171.04666666666</v>
      </c>
      <c r="T469" s="134">
        <v>-9.5633619417475728</v>
      </c>
      <c r="U469" s="133" t="s">
        <v>2909</v>
      </c>
    </row>
    <row r="470" spans="1:21" ht="17.25" hidden="1" customHeight="1">
      <c r="A470" s="132">
        <v>44227</v>
      </c>
      <c r="B470" s="133" t="s">
        <v>2907</v>
      </c>
      <c r="C470" s="134">
        <v>4</v>
      </c>
      <c r="D470" s="133" t="s">
        <v>16</v>
      </c>
      <c r="E470" s="133" t="s">
        <v>2019</v>
      </c>
      <c r="F470" s="133" t="s">
        <v>487</v>
      </c>
      <c r="G470" s="133" t="s">
        <v>488</v>
      </c>
      <c r="H470" s="133" t="s">
        <v>2923</v>
      </c>
      <c r="I470" s="133" t="s">
        <v>2839</v>
      </c>
      <c r="J470" s="133" t="s">
        <v>2922</v>
      </c>
      <c r="K470" s="133" t="s">
        <v>2908</v>
      </c>
      <c r="L470" s="133" t="s">
        <v>2823</v>
      </c>
      <c r="M470" s="133" t="s">
        <v>2824</v>
      </c>
      <c r="N470" s="134">
        <v>4</v>
      </c>
      <c r="O470" s="87">
        <v>3014957.77</v>
      </c>
      <c r="P470" s="87">
        <v>8200000</v>
      </c>
      <c r="Q470" s="87">
        <v>2733333.3333333335</v>
      </c>
      <c r="R470" s="87">
        <v>2703403.75</v>
      </c>
      <c r="S470" s="87">
        <v>-29929.583333333332</v>
      </c>
      <c r="T470" s="134">
        <v>-1.094984756097561</v>
      </c>
      <c r="U470" s="133" t="s">
        <v>2909</v>
      </c>
    </row>
    <row r="471" spans="1:21" ht="17.25" hidden="1" customHeight="1">
      <c r="A471" s="132">
        <v>44227</v>
      </c>
      <c r="B471" s="133" t="s">
        <v>2907</v>
      </c>
      <c r="C471" s="134">
        <v>4</v>
      </c>
      <c r="D471" s="133" t="s">
        <v>16</v>
      </c>
      <c r="E471" s="133" t="s">
        <v>2019</v>
      </c>
      <c r="F471" s="133" t="s">
        <v>487</v>
      </c>
      <c r="G471" s="133" t="s">
        <v>488</v>
      </c>
      <c r="H471" s="133" t="s">
        <v>2923</v>
      </c>
      <c r="I471" s="133" t="s">
        <v>2839</v>
      </c>
      <c r="J471" s="133" t="s">
        <v>2922</v>
      </c>
      <c r="K471" s="133" t="s">
        <v>2908</v>
      </c>
      <c r="L471" s="133" t="s">
        <v>2825</v>
      </c>
      <c r="M471" s="133" t="s">
        <v>2826</v>
      </c>
      <c r="N471" s="134">
        <v>4</v>
      </c>
      <c r="O471" s="87">
        <v>496163.21</v>
      </c>
      <c r="P471" s="87">
        <v>1400000</v>
      </c>
      <c r="Q471" s="87">
        <v>466666.66666666669</v>
      </c>
      <c r="R471" s="87">
        <v>462644.50000000006</v>
      </c>
      <c r="S471" s="87">
        <v>-4022.1666666666674</v>
      </c>
      <c r="T471" s="134">
        <v>-0.86189285714285713</v>
      </c>
      <c r="U471" s="133" t="s">
        <v>2909</v>
      </c>
    </row>
    <row r="472" spans="1:21" ht="17.25" hidden="1" customHeight="1">
      <c r="A472" s="132">
        <v>44227</v>
      </c>
      <c r="B472" s="133" t="s">
        <v>2907</v>
      </c>
      <c r="C472" s="134">
        <v>4</v>
      </c>
      <c r="D472" s="133" t="s">
        <v>16</v>
      </c>
      <c r="E472" s="133" t="s">
        <v>2019</v>
      </c>
      <c r="F472" s="133" t="s">
        <v>487</v>
      </c>
      <c r="G472" s="133" t="s">
        <v>488</v>
      </c>
      <c r="H472" s="133" t="s">
        <v>2923</v>
      </c>
      <c r="I472" s="133" t="s">
        <v>2839</v>
      </c>
      <c r="J472" s="133" t="s">
        <v>2922</v>
      </c>
      <c r="K472" s="133" t="s">
        <v>2908</v>
      </c>
      <c r="L472" s="133" t="s">
        <v>2827</v>
      </c>
      <c r="M472" s="133" t="s">
        <v>2828</v>
      </c>
      <c r="N472" s="134">
        <v>4</v>
      </c>
      <c r="O472" s="87">
        <v>1128663.3700000001</v>
      </c>
      <c r="P472" s="87">
        <v>2800000</v>
      </c>
      <c r="Q472" s="87">
        <v>933333.33333333326</v>
      </c>
      <c r="R472" s="87">
        <v>1008764.54</v>
      </c>
      <c r="S472" s="87">
        <v>75431.206666666665</v>
      </c>
      <c r="T472" s="134">
        <v>8.0819150000000004</v>
      </c>
      <c r="U472" s="133" t="s">
        <v>2910</v>
      </c>
    </row>
    <row r="473" spans="1:21" ht="17.25" hidden="1" customHeight="1">
      <c r="A473" s="132">
        <v>44227</v>
      </c>
      <c r="B473" s="133" t="s">
        <v>2907</v>
      </c>
      <c r="C473" s="134">
        <v>4</v>
      </c>
      <c r="D473" s="133" t="s">
        <v>16</v>
      </c>
      <c r="E473" s="133" t="s">
        <v>2019</v>
      </c>
      <c r="F473" s="133" t="s">
        <v>487</v>
      </c>
      <c r="G473" s="133" t="s">
        <v>488</v>
      </c>
      <c r="H473" s="133" t="s">
        <v>2923</v>
      </c>
      <c r="I473" s="133" t="s">
        <v>2839</v>
      </c>
      <c r="J473" s="133" t="s">
        <v>2922</v>
      </c>
      <c r="K473" s="133" t="s">
        <v>2908</v>
      </c>
      <c r="L473" s="133" t="s">
        <v>2829</v>
      </c>
      <c r="M473" s="133" t="s">
        <v>2830</v>
      </c>
      <c r="N473" s="134">
        <v>4</v>
      </c>
      <c r="O473" s="87">
        <v>565136.48</v>
      </c>
      <c r="P473" s="87">
        <v>1500000</v>
      </c>
      <c r="Q473" s="87">
        <v>500000</v>
      </c>
      <c r="R473" s="87">
        <v>399400.67</v>
      </c>
      <c r="S473" s="87">
        <v>-100599.33</v>
      </c>
      <c r="T473" s="134">
        <v>-20.119865999999998</v>
      </c>
      <c r="U473" s="133" t="s">
        <v>2909</v>
      </c>
    </row>
    <row r="474" spans="1:21" ht="17.25" hidden="1" customHeight="1">
      <c r="A474" s="132">
        <v>44227</v>
      </c>
      <c r="B474" s="133" t="s">
        <v>2907</v>
      </c>
      <c r="C474" s="134">
        <v>4</v>
      </c>
      <c r="D474" s="133" t="s">
        <v>16</v>
      </c>
      <c r="E474" s="133" t="s">
        <v>2019</v>
      </c>
      <c r="F474" s="133" t="s">
        <v>487</v>
      </c>
      <c r="G474" s="133" t="s">
        <v>488</v>
      </c>
      <c r="H474" s="133" t="s">
        <v>2923</v>
      </c>
      <c r="I474" s="133" t="s">
        <v>2839</v>
      </c>
      <c r="J474" s="133" t="s">
        <v>2922</v>
      </c>
      <c r="K474" s="133" t="s">
        <v>2908</v>
      </c>
      <c r="L474" s="133" t="s">
        <v>2831</v>
      </c>
      <c r="M474" s="133" t="s">
        <v>2832</v>
      </c>
      <c r="N474" s="134">
        <v>4</v>
      </c>
      <c r="O474" s="87">
        <v>544715.62</v>
      </c>
      <c r="P474" s="87">
        <v>1400000</v>
      </c>
      <c r="Q474" s="87">
        <v>466666.66666666669</v>
      </c>
      <c r="R474" s="87">
        <v>405999.82</v>
      </c>
      <c r="S474" s="87">
        <v>-60666.846666666679</v>
      </c>
      <c r="T474" s="134">
        <v>-13.00003857142857</v>
      </c>
      <c r="U474" s="133" t="s">
        <v>2909</v>
      </c>
    </row>
    <row r="475" spans="1:21" ht="17.25" hidden="1" customHeight="1">
      <c r="A475" s="132">
        <v>44227</v>
      </c>
      <c r="B475" s="133" t="s">
        <v>2907</v>
      </c>
      <c r="C475" s="134">
        <v>4</v>
      </c>
      <c r="D475" s="133" t="s">
        <v>16</v>
      </c>
      <c r="E475" s="133" t="s">
        <v>2019</v>
      </c>
      <c r="F475" s="133" t="s">
        <v>487</v>
      </c>
      <c r="G475" s="133" t="s">
        <v>488</v>
      </c>
      <c r="H475" s="133" t="s">
        <v>2923</v>
      </c>
      <c r="I475" s="133" t="s">
        <v>2839</v>
      </c>
      <c r="J475" s="133" t="s">
        <v>2922</v>
      </c>
      <c r="K475" s="133" t="s">
        <v>2908</v>
      </c>
      <c r="L475" s="133" t="s">
        <v>2833</v>
      </c>
      <c r="M475" s="133" t="s">
        <v>2834</v>
      </c>
      <c r="N475" s="134">
        <v>4</v>
      </c>
      <c r="O475" s="87">
        <v>1472603.02</v>
      </c>
      <c r="P475" s="87">
        <v>4000000</v>
      </c>
      <c r="Q475" s="87">
        <v>1333333.3333333335</v>
      </c>
      <c r="R475" s="87">
        <v>1303087</v>
      </c>
      <c r="S475" s="87">
        <v>-30246.333333333332</v>
      </c>
      <c r="T475" s="134">
        <v>-2.268475</v>
      </c>
      <c r="U475" s="133" t="s">
        <v>2909</v>
      </c>
    </row>
    <row r="476" spans="1:21" ht="17.25" hidden="1" customHeight="1">
      <c r="A476" s="132">
        <v>44227</v>
      </c>
      <c r="B476" s="133" t="s">
        <v>2907</v>
      </c>
      <c r="C476" s="134">
        <v>4</v>
      </c>
      <c r="D476" s="133" t="s">
        <v>16</v>
      </c>
      <c r="E476" s="133" t="s">
        <v>2019</v>
      </c>
      <c r="F476" s="133" t="s">
        <v>487</v>
      </c>
      <c r="G476" s="133" t="s">
        <v>488</v>
      </c>
      <c r="H476" s="133" t="s">
        <v>2923</v>
      </c>
      <c r="I476" s="133" t="s">
        <v>2839</v>
      </c>
      <c r="J476" s="133" t="s">
        <v>2922</v>
      </c>
      <c r="K476" s="133" t="s">
        <v>2908</v>
      </c>
      <c r="L476" s="133" t="s">
        <v>2835</v>
      </c>
      <c r="M476" s="133" t="s">
        <v>2836</v>
      </c>
      <c r="N476" s="134">
        <v>4</v>
      </c>
      <c r="O476" s="87">
        <v>7337.06</v>
      </c>
      <c r="P476" s="87">
        <v>20000</v>
      </c>
      <c r="Q476" s="87">
        <v>6666.6666666666661</v>
      </c>
      <c r="R476" s="87">
        <v>19657.400000000001</v>
      </c>
      <c r="S476" s="87">
        <v>12990.733333333334</v>
      </c>
      <c r="T476" s="134">
        <v>194.86099999999999</v>
      </c>
      <c r="U476" s="133" t="s">
        <v>2910</v>
      </c>
    </row>
    <row r="477" spans="1:21" ht="17.25" hidden="1" customHeight="1">
      <c r="A477" s="132">
        <v>44227</v>
      </c>
      <c r="B477" s="133" t="s">
        <v>2907</v>
      </c>
      <c r="C477" s="134">
        <v>4</v>
      </c>
      <c r="D477" s="133" t="s">
        <v>16</v>
      </c>
      <c r="E477" s="133" t="s">
        <v>2019</v>
      </c>
      <c r="F477" s="133" t="s">
        <v>487</v>
      </c>
      <c r="G477" s="133" t="s">
        <v>488</v>
      </c>
      <c r="H477" s="133" t="s">
        <v>2923</v>
      </c>
      <c r="I477" s="133" t="s">
        <v>2839</v>
      </c>
      <c r="J477" s="133" t="s">
        <v>2922</v>
      </c>
      <c r="K477" s="133" t="s">
        <v>2908</v>
      </c>
      <c r="L477" s="133" t="s">
        <v>2837</v>
      </c>
      <c r="M477" s="133" t="s">
        <v>2838</v>
      </c>
      <c r="N477" s="134">
        <v>4</v>
      </c>
      <c r="O477" s="87">
        <v>1128979.3799999999</v>
      </c>
      <c r="P477" s="87">
        <v>3000000</v>
      </c>
      <c r="Q477" s="87">
        <v>1000000</v>
      </c>
      <c r="R477" s="87">
        <v>595746.05000000005</v>
      </c>
      <c r="S477" s="87">
        <v>-404253.95</v>
      </c>
      <c r="T477" s="134">
        <v>-40.425395000000002</v>
      </c>
      <c r="U477" s="133" t="s">
        <v>2909</v>
      </c>
    </row>
    <row r="478" spans="1:21" ht="17.25" hidden="1" customHeight="1">
      <c r="A478" s="132">
        <v>44227</v>
      </c>
      <c r="B478" s="133" t="s">
        <v>2907</v>
      </c>
      <c r="C478" s="134">
        <v>4</v>
      </c>
      <c r="D478" s="133" t="s">
        <v>16</v>
      </c>
      <c r="E478" s="133" t="s">
        <v>2019</v>
      </c>
      <c r="F478" s="133" t="s">
        <v>487</v>
      </c>
      <c r="G478" s="133" t="s">
        <v>488</v>
      </c>
      <c r="H478" s="133" t="s">
        <v>2923</v>
      </c>
      <c r="I478" s="133" t="s">
        <v>2839</v>
      </c>
      <c r="J478" s="133" t="s">
        <v>2922</v>
      </c>
      <c r="K478" s="133" t="s">
        <v>2908</v>
      </c>
      <c r="L478" s="133" t="s">
        <v>2872</v>
      </c>
      <c r="M478" s="133" t="s">
        <v>2873</v>
      </c>
      <c r="N478" s="134">
        <v>4</v>
      </c>
      <c r="O478" s="87">
        <v>0</v>
      </c>
      <c r="P478" s="88"/>
      <c r="Q478" s="88"/>
      <c r="R478" s="87">
        <v>0</v>
      </c>
      <c r="S478" s="88"/>
      <c r="T478" s="135"/>
      <c r="U478" s="133" t="s">
        <v>2916</v>
      </c>
    </row>
    <row r="479" spans="1:21" ht="17.25" hidden="1" customHeight="1">
      <c r="A479" s="132">
        <v>44227</v>
      </c>
      <c r="B479" s="133" t="s">
        <v>2907</v>
      </c>
      <c r="C479" s="134">
        <v>4</v>
      </c>
      <c r="D479" s="133" t="s">
        <v>16</v>
      </c>
      <c r="E479" s="133" t="s">
        <v>2019</v>
      </c>
      <c r="F479" s="133" t="s">
        <v>487</v>
      </c>
      <c r="G479" s="133" t="s">
        <v>488</v>
      </c>
      <c r="H479" s="133" t="s">
        <v>2924</v>
      </c>
      <c r="I479" s="133" t="s">
        <v>2911</v>
      </c>
      <c r="J479" s="133" t="s">
        <v>2923</v>
      </c>
      <c r="K479" s="133" t="s">
        <v>1944</v>
      </c>
      <c r="L479" s="133" t="s">
        <v>2852</v>
      </c>
      <c r="M479" s="133" t="s">
        <v>2912</v>
      </c>
      <c r="N479" s="134">
        <v>4</v>
      </c>
      <c r="O479" s="87">
        <v>4577492.82</v>
      </c>
      <c r="P479" s="87">
        <v>4577492.82</v>
      </c>
      <c r="Q479" s="87">
        <v>1525830.94</v>
      </c>
      <c r="R479" s="87">
        <v>10777862.189999999</v>
      </c>
      <c r="S479" s="87">
        <v>9252031.25</v>
      </c>
      <c r="T479" s="134">
        <v>606.36018103027845</v>
      </c>
      <c r="U479" s="133" t="s">
        <v>2909</v>
      </c>
    </row>
    <row r="480" spans="1:21" ht="17.25" hidden="1" customHeight="1">
      <c r="A480" s="132">
        <v>44227</v>
      </c>
      <c r="B480" s="133" t="s">
        <v>2907</v>
      </c>
      <c r="C480" s="134">
        <v>4</v>
      </c>
      <c r="D480" s="133" t="s">
        <v>16</v>
      </c>
      <c r="E480" s="133" t="s">
        <v>2019</v>
      </c>
      <c r="F480" s="133" t="s">
        <v>487</v>
      </c>
      <c r="G480" s="133" t="s">
        <v>488</v>
      </c>
      <c r="H480" s="133" t="s">
        <v>2925</v>
      </c>
      <c r="I480" s="133" t="s">
        <v>2913</v>
      </c>
      <c r="J480" s="133" t="s">
        <v>2926</v>
      </c>
      <c r="K480" s="133" t="s">
        <v>1944</v>
      </c>
      <c r="L480" s="133" t="s">
        <v>2853</v>
      </c>
      <c r="M480" s="133" t="s">
        <v>2914</v>
      </c>
      <c r="N480" s="134">
        <v>4</v>
      </c>
      <c r="O480" s="87">
        <v>9025251.6600000001</v>
      </c>
      <c r="P480" s="87">
        <v>9025251.6600000001</v>
      </c>
      <c r="Q480" s="87">
        <v>3008417.22</v>
      </c>
      <c r="R480" s="87">
        <v>13390429.950000001</v>
      </c>
      <c r="S480" s="87">
        <v>10382012.73</v>
      </c>
      <c r="T480" s="134">
        <v>345.09883339917855</v>
      </c>
      <c r="U480" s="133" t="s">
        <v>2909</v>
      </c>
    </row>
    <row r="481" spans="1:21" ht="17.25" hidden="1" customHeight="1">
      <c r="A481" s="132">
        <v>44227</v>
      </c>
      <c r="B481" s="133" t="s">
        <v>2907</v>
      </c>
      <c r="C481" s="134">
        <v>4</v>
      </c>
      <c r="D481" s="133" t="s">
        <v>16</v>
      </c>
      <c r="E481" s="133" t="s">
        <v>2019</v>
      </c>
      <c r="F481" s="133" t="s">
        <v>487</v>
      </c>
      <c r="G481" s="133" t="s">
        <v>488</v>
      </c>
      <c r="H481" s="133" t="s">
        <v>2925</v>
      </c>
      <c r="I481" s="133" t="s">
        <v>2913</v>
      </c>
      <c r="J481" s="133" t="s">
        <v>2926</v>
      </c>
      <c r="K481" s="133" t="s">
        <v>1944</v>
      </c>
      <c r="L481" s="133" t="s">
        <v>2854</v>
      </c>
      <c r="M481" s="133" t="s">
        <v>2915</v>
      </c>
      <c r="N481" s="134">
        <v>4</v>
      </c>
      <c r="O481" s="87">
        <v>8579618.7599999998</v>
      </c>
      <c r="P481" s="87">
        <v>-8579618.7599999998</v>
      </c>
      <c r="Q481" s="87">
        <v>-2859872.92</v>
      </c>
      <c r="R481" s="87">
        <v>-6496777.7299999995</v>
      </c>
      <c r="S481" s="87">
        <v>-3636904.81</v>
      </c>
      <c r="T481" s="134">
        <v>127.17015446966083</v>
      </c>
      <c r="U481" s="133" t="s">
        <v>2909</v>
      </c>
    </row>
  </sheetData>
  <autoFilter ref="A1:V481" xr:uid="{00FE23B4-F80B-4928-8C65-A5C63B4214F3}">
    <filterColumn colId="5">
      <filters>
        <filter val="1068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ID</vt:lpstr>
      <vt:lpstr>Planfin_ม.ค.64</vt:lpstr>
      <vt:lpstr>EBITDA</vt:lpstr>
      <vt:lpstr>นำเสนอ</vt:lpstr>
      <vt:lpstr>Sheet1</vt:lpstr>
      <vt:lpstr>Sheet2</vt:lpstr>
      <vt:lpstr>Sheet3</vt:lpstr>
      <vt:lpstr>EBITDA!Print_Area</vt:lpstr>
      <vt:lpstr>Planfin_ม.ค.64!Print_Titles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2020-04-17T06:34:44Z</cp:lastPrinted>
  <dcterms:created xsi:type="dcterms:W3CDTF">2012-02-03T03:32:18Z</dcterms:created>
  <dcterms:modified xsi:type="dcterms:W3CDTF">2021-02-17T09:23:02Z</dcterms:modified>
</cp:coreProperties>
</file>